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Рабочая папка\Интернет магазин\прайсы\Старий Лев\"/>
    </mc:Choice>
  </mc:AlternateContent>
  <bookViews>
    <workbookView xWindow="0" yWindow="0" windowWidth="23040" windowHeight="9192"/>
  </bookViews>
  <sheets>
    <sheet name="Прайс ВСЛ" sheetId="1" r:id="rId1"/>
    <sheet name="ТОП 50" sheetId="2" r:id="rId2"/>
    <sheet name="закриті проєкти" sheetId="3" r:id="rId3"/>
  </sheets>
  <definedNames>
    <definedName name="_xlnm._FilterDatabase" localSheetId="2" hidden="1">'закриті проєкти'!$A$6:$AL$393</definedName>
    <definedName name="_xlnm._FilterDatabase" localSheetId="0" hidden="1">'Прайс ВСЛ'!$A$6:$AL$663</definedName>
  </definedNames>
  <calcPr calcId="162913"/>
  <extLst>
    <ext uri="GoogleSheetsCustomDataVersion2">
      <go:sheetsCustomData xmlns:go="http://customooxmlschemas.google.com/" r:id="rId7" roundtripDataChecksum="b/YCIaX17aEpTDR90i/Z+her+2rrCeuX/XLoqOZg/sk="/>
    </ext>
  </extLst>
</workbook>
</file>

<file path=xl/calcChain.xml><?xml version="1.0" encoding="utf-8"?>
<calcChain xmlns="http://schemas.openxmlformats.org/spreadsheetml/2006/main">
  <c r="J393" i="3" l="1"/>
  <c r="F393" i="3"/>
  <c r="J392" i="3"/>
  <c r="F392" i="3"/>
  <c r="J391" i="3"/>
  <c r="F391" i="3"/>
  <c r="J390" i="3"/>
  <c r="F390" i="3"/>
  <c r="J389" i="3"/>
  <c r="F389" i="3"/>
  <c r="J388" i="3"/>
  <c r="F388" i="3"/>
  <c r="F387" i="3"/>
  <c r="J386" i="3"/>
  <c r="F386" i="3"/>
  <c r="J385" i="3"/>
  <c r="F385" i="3"/>
  <c r="J384" i="3"/>
  <c r="F384" i="3"/>
  <c r="J383" i="3"/>
  <c r="F383" i="3"/>
  <c r="J382" i="3"/>
  <c r="F382" i="3"/>
  <c r="J381" i="3"/>
  <c r="F381" i="3"/>
  <c r="F380" i="3"/>
  <c r="F379" i="3"/>
  <c r="J378" i="3"/>
  <c r="I378" i="3"/>
  <c r="F378" i="3"/>
  <c r="B378" i="3"/>
  <c r="J377" i="3"/>
  <c r="I377" i="3"/>
  <c r="F377" i="3"/>
  <c r="B377" i="3"/>
  <c r="J376" i="3"/>
  <c r="I376" i="3"/>
  <c r="F376" i="3"/>
  <c r="J375" i="3"/>
  <c r="F375" i="3"/>
  <c r="J374" i="3"/>
  <c r="F374" i="3"/>
  <c r="J373" i="3"/>
  <c r="F373" i="3"/>
  <c r="J372" i="3"/>
  <c r="F372" i="3"/>
  <c r="J371" i="3"/>
  <c r="F371" i="3"/>
  <c r="J370" i="3"/>
  <c r="F370" i="3"/>
  <c r="J369" i="3"/>
  <c r="F369" i="3"/>
  <c r="J368" i="3"/>
  <c r="F368" i="3"/>
  <c r="F367" i="3"/>
  <c r="J366" i="3"/>
  <c r="F366" i="3"/>
  <c r="J365" i="3"/>
  <c r="F365" i="3"/>
  <c r="J364" i="3"/>
  <c r="F364" i="3"/>
  <c r="F363" i="3"/>
  <c r="J362" i="3"/>
  <c r="I362" i="3"/>
  <c r="F362" i="3"/>
  <c r="J361" i="3"/>
  <c r="F361" i="3"/>
  <c r="J360" i="3"/>
  <c r="F360" i="3"/>
  <c r="F359" i="3"/>
  <c r="J358" i="3"/>
  <c r="F358" i="3"/>
  <c r="J357" i="3"/>
  <c r="F357" i="3"/>
  <c r="J356" i="3"/>
  <c r="F356" i="3"/>
  <c r="J355" i="3"/>
  <c r="F355" i="3"/>
  <c r="J354" i="3"/>
  <c r="F354" i="3"/>
  <c r="J353" i="3"/>
  <c r="F353" i="3"/>
  <c r="J352" i="3"/>
  <c r="F352" i="3"/>
  <c r="F351" i="3"/>
  <c r="J350" i="3"/>
  <c r="F350" i="3"/>
  <c r="F349" i="3"/>
  <c r="J348" i="3"/>
  <c r="F348" i="3"/>
  <c r="J347" i="3"/>
  <c r="F347" i="3"/>
  <c r="J346" i="3"/>
  <c r="F346" i="3"/>
  <c r="J345" i="3"/>
  <c r="F345" i="3"/>
  <c r="J344" i="3"/>
  <c r="F344" i="3"/>
  <c r="J343" i="3"/>
  <c r="F343" i="3"/>
  <c r="F342" i="3"/>
  <c r="F341" i="3"/>
  <c r="J340" i="3"/>
  <c r="F340" i="3"/>
  <c r="J339" i="3"/>
  <c r="F339" i="3"/>
  <c r="F338" i="3"/>
  <c r="J337" i="3"/>
  <c r="F337" i="3"/>
  <c r="F336" i="3"/>
  <c r="J335" i="3"/>
  <c r="F335" i="3"/>
  <c r="J334" i="3"/>
  <c r="F334" i="3"/>
  <c r="J333" i="3"/>
  <c r="F333" i="3"/>
  <c r="J332" i="3"/>
  <c r="F332" i="3"/>
  <c r="J331" i="3"/>
  <c r="F331" i="3"/>
  <c r="J330" i="3"/>
  <c r="F330" i="3"/>
  <c r="J329" i="3"/>
  <c r="F329" i="3"/>
  <c r="J328" i="3"/>
  <c r="F328" i="3"/>
  <c r="J327" i="3"/>
  <c r="F327" i="3"/>
  <c r="J326" i="3"/>
  <c r="F326" i="3"/>
  <c r="J325" i="3"/>
  <c r="F325" i="3"/>
  <c r="J324" i="3"/>
  <c r="F324" i="3"/>
  <c r="J322" i="3"/>
  <c r="F322" i="3"/>
  <c r="J321" i="3"/>
  <c r="F321" i="3"/>
  <c r="J320" i="3"/>
  <c r="F320" i="3"/>
  <c r="J319" i="3"/>
  <c r="F319" i="3"/>
  <c r="J318" i="3"/>
  <c r="F318" i="3"/>
  <c r="F317" i="3"/>
  <c r="J316" i="3"/>
  <c r="F316" i="3"/>
  <c r="J315" i="3"/>
  <c r="F315" i="3"/>
  <c r="F314" i="3"/>
  <c r="J313" i="3"/>
  <c r="F313" i="3"/>
  <c r="J312" i="3"/>
  <c r="F312" i="3"/>
  <c r="F311" i="3"/>
  <c r="F310" i="3"/>
  <c r="J309" i="3"/>
  <c r="F309" i="3"/>
  <c r="J308" i="3"/>
  <c r="F308" i="3"/>
  <c r="J307" i="3"/>
  <c r="F307" i="3"/>
  <c r="J306" i="3"/>
  <c r="F306" i="3"/>
  <c r="J305" i="3"/>
  <c r="F305" i="3"/>
  <c r="J304" i="3"/>
  <c r="F304" i="3"/>
  <c r="J303" i="3"/>
  <c r="F303" i="3"/>
  <c r="J302" i="3"/>
  <c r="F302" i="3"/>
  <c r="J301" i="3"/>
  <c r="F301" i="3"/>
  <c r="J300" i="3"/>
  <c r="F300" i="3"/>
  <c r="F299" i="3"/>
  <c r="J298" i="3"/>
  <c r="F298" i="3"/>
  <c r="J297" i="3"/>
  <c r="F297" i="3"/>
  <c r="F296" i="3"/>
  <c r="J295" i="3"/>
  <c r="F295" i="3"/>
  <c r="F294" i="3"/>
  <c r="J293" i="3"/>
  <c r="F293" i="3"/>
  <c r="J292" i="3"/>
  <c r="F292" i="3"/>
  <c r="J291" i="3"/>
  <c r="F291" i="3"/>
  <c r="F290" i="3"/>
  <c r="F289" i="3"/>
  <c r="F288" i="3"/>
  <c r="J287" i="3"/>
  <c r="F287" i="3"/>
  <c r="J286" i="3"/>
  <c r="F286" i="3"/>
  <c r="F285" i="3"/>
  <c r="J284" i="3"/>
  <c r="F284" i="3"/>
  <c r="F283" i="3"/>
  <c r="J282" i="3"/>
  <c r="F282" i="3"/>
  <c r="J281" i="3"/>
  <c r="F281" i="3"/>
  <c r="F280" i="3"/>
  <c r="J279" i="3"/>
  <c r="F279" i="3"/>
  <c r="F278" i="3"/>
  <c r="J277" i="3"/>
  <c r="F277" i="3"/>
  <c r="J276" i="3"/>
  <c r="F276" i="3"/>
  <c r="J275" i="3"/>
  <c r="F275" i="3"/>
  <c r="F274" i="3"/>
  <c r="J273" i="3"/>
  <c r="F273" i="3"/>
  <c r="J272" i="3"/>
  <c r="F272" i="3"/>
  <c r="J271" i="3"/>
  <c r="F271" i="3"/>
  <c r="J270" i="3"/>
  <c r="F270" i="3"/>
  <c r="J269" i="3"/>
  <c r="F269" i="3"/>
  <c r="J268" i="3"/>
  <c r="F268" i="3"/>
  <c r="J267" i="3"/>
  <c r="F267" i="3"/>
  <c r="J266" i="3"/>
  <c r="F266" i="3"/>
  <c r="J265" i="3"/>
  <c r="F265" i="3"/>
  <c r="J264" i="3"/>
  <c r="F264" i="3"/>
  <c r="J263" i="3"/>
  <c r="F263" i="3"/>
  <c r="J262" i="3"/>
  <c r="F262" i="3"/>
  <c r="F261" i="3"/>
  <c r="J260" i="3"/>
  <c r="F260" i="3"/>
  <c r="J259" i="3"/>
  <c r="F259" i="3"/>
  <c r="F258" i="3"/>
  <c r="F257" i="3"/>
  <c r="J256" i="3"/>
  <c r="F256" i="3"/>
  <c r="J255" i="3"/>
  <c r="F255" i="3"/>
  <c r="J254" i="3"/>
  <c r="F254" i="3"/>
  <c r="J253" i="3"/>
  <c r="F253" i="3"/>
  <c r="J252" i="3"/>
  <c r="F252" i="3"/>
  <c r="J251" i="3"/>
  <c r="F251" i="3"/>
  <c r="J250" i="3"/>
  <c r="F250" i="3"/>
  <c r="J249" i="3"/>
  <c r="F249" i="3"/>
  <c r="F248" i="3"/>
  <c r="J247" i="3"/>
  <c r="F247" i="3"/>
  <c r="J246" i="3"/>
  <c r="F246" i="3"/>
  <c r="J245" i="3"/>
  <c r="F245" i="3"/>
  <c r="F244" i="3"/>
  <c r="J243" i="3"/>
  <c r="F243" i="3"/>
  <c r="F242" i="3"/>
  <c r="F241" i="3"/>
  <c r="F240" i="3"/>
  <c r="F239" i="3"/>
  <c r="J238" i="3"/>
  <c r="F238" i="3"/>
  <c r="J237" i="3"/>
  <c r="F237" i="3"/>
  <c r="J236" i="3"/>
  <c r="F236" i="3"/>
  <c r="J235" i="3"/>
  <c r="F235" i="3"/>
  <c r="J234" i="3"/>
  <c r="F234" i="3"/>
  <c r="J233" i="3"/>
  <c r="F233" i="3"/>
  <c r="J232" i="3"/>
  <c r="F232" i="3"/>
  <c r="J231" i="3"/>
  <c r="F231" i="3"/>
  <c r="J230" i="3"/>
  <c r="F230" i="3"/>
  <c r="F229" i="3"/>
  <c r="J228" i="3"/>
  <c r="F228" i="3"/>
  <c r="J227" i="3"/>
  <c r="F227" i="3"/>
  <c r="J226" i="3"/>
  <c r="F226" i="3"/>
  <c r="F225" i="3"/>
  <c r="J224" i="3"/>
  <c r="F224" i="3"/>
  <c r="J223" i="3"/>
  <c r="F223" i="3"/>
  <c r="J222" i="3"/>
  <c r="F222" i="3"/>
  <c r="J221" i="3"/>
  <c r="F221" i="3"/>
  <c r="J220" i="3"/>
  <c r="F220" i="3"/>
  <c r="F219" i="3"/>
  <c r="J218" i="3"/>
  <c r="F218" i="3"/>
  <c r="J217" i="3"/>
  <c r="F217" i="3"/>
  <c r="F216" i="3"/>
  <c r="J215" i="3"/>
  <c r="F215" i="3"/>
  <c r="F214" i="3"/>
  <c r="J213" i="3"/>
  <c r="F213" i="3"/>
  <c r="J212" i="3"/>
  <c r="F212" i="3"/>
  <c r="J211" i="3"/>
  <c r="I211" i="3"/>
  <c r="F211" i="3"/>
  <c r="B211" i="3"/>
  <c r="F210" i="3"/>
  <c r="J209" i="3"/>
  <c r="F209" i="3"/>
  <c r="J208" i="3"/>
  <c r="F208" i="3"/>
  <c r="F207" i="3"/>
  <c r="J206" i="3"/>
  <c r="F206" i="3"/>
  <c r="F205" i="3"/>
  <c r="J204" i="3"/>
  <c r="F204" i="3"/>
  <c r="F203" i="3"/>
  <c r="J202" i="3"/>
  <c r="F202" i="3"/>
  <c r="J201" i="3"/>
  <c r="F201" i="3"/>
  <c r="J200" i="3"/>
  <c r="F200" i="3"/>
  <c r="F199" i="3"/>
  <c r="J198" i="3"/>
  <c r="F198" i="3"/>
  <c r="J197" i="3"/>
  <c r="F197" i="3"/>
  <c r="J196" i="3"/>
  <c r="F196" i="3"/>
  <c r="F195" i="3"/>
  <c r="J194" i="3"/>
  <c r="F194" i="3"/>
  <c r="J193" i="3"/>
  <c r="F193" i="3"/>
  <c r="J192" i="3"/>
  <c r="F192" i="3"/>
  <c r="J191" i="3"/>
  <c r="F191" i="3"/>
  <c r="J190" i="3"/>
  <c r="F190" i="3"/>
  <c r="J189" i="3"/>
  <c r="F189" i="3"/>
  <c r="F188" i="3"/>
  <c r="F187" i="3"/>
  <c r="J186" i="3"/>
  <c r="F186" i="3"/>
  <c r="J185" i="3"/>
  <c r="F185" i="3"/>
  <c r="F184" i="3"/>
  <c r="J183" i="3"/>
  <c r="F183" i="3"/>
  <c r="J182" i="3"/>
  <c r="F182" i="3"/>
  <c r="J181" i="3"/>
  <c r="F181" i="3"/>
  <c r="J180" i="3"/>
  <c r="F180" i="3"/>
  <c r="J179" i="3"/>
  <c r="F179" i="3"/>
  <c r="J178" i="3"/>
  <c r="F178" i="3"/>
  <c r="J177" i="3"/>
  <c r="F177" i="3"/>
  <c r="F176" i="3"/>
  <c r="J175" i="3"/>
  <c r="F175" i="3"/>
  <c r="J174" i="3"/>
  <c r="F174" i="3"/>
  <c r="J173" i="3"/>
  <c r="F173" i="3"/>
  <c r="J172" i="3"/>
  <c r="F172" i="3"/>
  <c r="F171" i="3"/>
  <c r="J170" i="3"/>
  <c r="F170" i="3"/>
  <c r="J169" i="3"/>
  <c r="F169" i="3"/>
  <c r="F168" i="3"/>
  <c r="F167" i="3"/>
  <c r="F166" i="3"/>
  <c r="J165" i="3"/>
  <c r="F165" i="3"/>
  <c r="J164" i="3"/>
  <c r="F164" i="3"/>
  <c r="J163" i="3"/>
  <c r="F163" i="3"/>
  <c r="J162" i="3"/>
  <c r="F162" i="3"/>
  <c r="F161" i="3"/>
  <c r="F160" i="3"/>
  <c r="J159" i="3"/>
  <c r="F159" i="3"/>
  <c r="J158" i="3"/>
  <c r="F158" i="3"/>
  <c r="J157" i="3"/>
  <c r="F157" i="3"/>
  <c r="J156" i="3"/>
  <c r="F156" i="3"/>
  <c r="J155" i="3"/>
  <c r="F155" i="3"/>
  <c r="J154" i="3"/>
  <c r="F154" i="3"/>
  <c r="F153" i="3"/>
  <c r="F152" i="3"/>
  <c r="J151" i="3"/>
  <c r="F151" i="3"/>
  <c r="J150" i="3"/>
  <c r="F150" i="3"/>
  <c r="F149" i="3"/>
  <c r="J148" i="3"/>
  <c r="F148" i="3"/>
  <c r="F147" i="3"/>
  <c r="J146" i="3"/>
  <c r="F146" i="3"/>
  <c r="J145" i="3"/>
  <c r="F145" i="3"/>
  <c r="F144" i="3"/>
  <c r="J143" i="3"/>
  <c r="F143" i="3"/>
  <c r="J142" i="3"/>
  <c r="F142" i="3"/>
  <c r="J141" i="3"/>
  <c r="F141" i="3"/>
  <c r="J140" i="3"/>
  <c r="F140" i="3"/>
  <c r="F139" i="3"/>
  <c r="J138" i="3"/>
  <c r="F138" i="3"/>
  <c r="J137" i="3"/>
  <c r="F137" i="3"/>
  <c r="J136" i="3"/>
  <c r="F136" i="3"/>
  <c r="J135" i="3"/>
  <c r="F135" i="3"/>
  <c r="J134" i="3"/>
  <c r="F134" i="3"/>
  <c r="J133" i="3"/>
  <c r="I133" i="3"/>
  <c r="F133" i="3"/>
  <c r="B133" i="3"/>
  <c r="F132" i="3"/>
  <c r="J131" i="3"/>
  <c r="F131" i="3"/>
  <c r="J130" i="3"/>
  <c r="F130" i="3"/>
  <c r="F129" i="3"/>
  <c r="J128" i="3"/>
  <c r="F128" i="3"/>
  <c r="J127" i="3"/>
  <c r="F127" i="3"/>
  <c r="J126" i="3"/>
  <c r="F126" i="3"/>
  <c r="J125" i="3"/>
  <c r="F125" i="3"/>
  <c r="J124" i="3"/>
  <c r="F124" i="3"/>
  <c r="J123" i="3"/>
  <c r="F123" i="3"/>
  <c r="J122" i="3"/>
  <c r="F122" i="3"/>
  <c r="J121" i="3"/>
  <c r="F121" i="3"/>
  <c r="B121" i="3"/>
  <c r="F120" i="3"/>
  <c r="J119" i="3"/>
  <c r="F119" i="3"/>
  <c r="J118" i="3"/>
  <c r="F118" i="3"/>
  <c r="J117" i="3"/>
  <c r="F117" i="3"/>
  <c r="J116" i="3"/>
  <c r="F116" i="3"/>
  <c r="F115" i="3"/>
  <c r="J114" i="3"/>
  <c r="I114" i="3"/>
  <c r="F114" i="3"/>
  <c r="B114" i="3"/>
  <c r="J113" i="3"/>
  <c r="F113" i="3"/>
  <c r="J112" i="3"/>
  <c r="F112" i="3"/>
  <c r="F111" i="3"/>
  <c r="J110" i="3"/>
  <c r="F110" i="3"/>
  <c r="J109" i="3"/>
  <c r="F109" i="3"/>
  <c r="J108" i="3"/>
  <c r="F108" i="3"/>
  <c r="F107" i="3"/>
  <c r="J106" i="3"/>
  <c r="F106" i="3"/>
  <c r="F105" i="3"/>
  <c r="J104" i="3"/>
  <c r="F104" i="3"/>
  <c r="J103" i="3"/>
  <c r="F103" i="3"/>
  <c r="J102" i="3"/>
  <c r="F102" i="3"/>
  <c r="J101" i="3"/>
  <c r="F101" i="3"/>
  <c r="J100" i="3"/>
  <c r="F100" i="3"/>
  <c r="J99" i="3"/>
  <c r="F99" i="3"/>
  <c r="J98" i="3"/>
  <c r="F98" i="3"/>
  <c r="J97" i="3"/>
  <c r="F97" i="3"/>
  <c r="F96" i="3"/>
  <c r="F95" i="3"/>
  <c r="J94" i="3"/>
  <c r="F94" i="3"/>
  <c r="J93" i="3"/>
  <c r="F93" i="3"/>
  <c r="J92" i="3"/>
  <c r="F92" i="3"/>
  <c r="F91" i="3"/>
  <c r="J90" i="3"/>
  <c r="F90" i="3"/>
  <c r="F89" i="3"/>
  <c r="J88" i="3"/>
  <c r="F88" i="3"/>
  <c r="J87" i="3"/>
  <c r="F87" i="3"/>
  <c r="J86" i="3"/>
  <c r="I86" i="3"/>
  <c r="F86" i="3"/>
  <c r="B86" i="3"/>
  <c r="J85" i="3"/>
  <c r="F85" i="3"/>
  <c r="J84" i="3"/>
  <c r="F84" i="3"/>
  <c r="J83" i="3"/>
  <c r="F83" i="3"/>
  <c r="J82" i="3"/>
  <c r="F82" i="3"/>
  <c r="F81" i="3"/>
  <c r="J80" i="3"/>
  <c r="F80" i="3"/>
  <c r="F79" i="3"/>
  <c r="J78" i="3"/>
  <c r="F78" i="3"/>
  <c r="J77" i="3"/>
  <c r="F77" i="3"/>
  <c r="F76" i="3"/>
  <c r="J75" i="3"/>
  <c r="F75" i="3"/>
  <c r="J74" i="3"/>
  <c r="F74" i="3"/>
  <c r="J73" i="3"/>
  <c r="F73" i="3"/>
  <c r="J72" i="3"/>
  <c r="F72" i="3"/>
  <c r="J71" i="3"/>
  <c r="F71" i="3"/>
  <c r="J70" i="3"/>
  <c r="F70" i="3"/>
  <c r="F69" i="3"/>
  <c r="J68" i="3"/>
  <c r="F68" i="3"/>
  <c r="F67" i="3"/>
  <c r="J66" i="3"/>
  <c r="F66" i="3"/>
  <c r="J65" i="3"/>
  <c r="F65" i="3"/>
  <c r="F64" i="3"/>
  <c r="F63" i="3"/>
  <c r="J62" i="3"/>
  <c r="F62" i="3"/>
  <c r="J61" i="3"/>
  <c r="F61" i="3"/>
  <c r="F60" i="3"/>
  <c r="J59" i="3"/>
  <c r="F59" i="3"/>
  <c r="J58" i="3"/>
  <c r="F58" i="3"/>
  <c r="J57" i="3"/>
  <c r="F57" i="3"/>
  <c r="J56" i="3"/>
  <c r="F56" i="3"/>
  <c r="J55" i="3"/>
  <c r="F55" i="3"/>
  <c r="J54" i="3"/>
  <c r="F54" i="3"/>
  <c r="F53" i="3"/>
  <c r="J52" i="3"/>
  <c r="F52" i="3"/>
  <c r="F51" i="3"/>
  <c r="J50" i="3"/>
  <c r="F50" i="3"/>
  <c r="J49" i="3"/>
  <c r="I49" i="3"/>
  <c r="F49" i="3"/>
  <c r="B49" i="3"/>
  <c r="J48" i="3"/>
  <c r="F48" i="3"/>
  <c r="J47" i="3"/>
  <c r="F47" i="3"/>
  <c r="J46" i="3"/>
  <c r="I46" i="3"/>
  <c r="F46" i="3"/>
  <c r="B46" i="3"/>
  <c r="J45" i="3"/>
  <c r="F45" i="3"/>
  <c r="J44" i="3"/>
  <c r="F44" i="3"/>
  <c r="J43" i="3"/>
  <c r="F43" i="3"/>
  <c r="F42" i="3"/>
  <c r="J41" i="3"/>
  <c r="F41" i="3"/>
  <c r="B41" i="3"/>
  <c r="J40" i="3"/>
  <c r="F40" i="3"/>
  <c r="J39" i="3"/>
  <c r="F39" i="3"/>
  <c r="J38" i="3"/>
  <c r="F38" i="3"/>
  <c r="J37" i="3"/>
  <c r="F37" i="3"/>
  <c r="J36" i="3"/>
  <c r="F36" i="3"/>
  <c r="J35" i="3"/>
  <c r="F35" i="3"/>
  <c r="J34" i="3"/>
  <c r="F34" i="3"/>
  <c r="F33" i="3"/>
  <c r="J32" i="3"/>
  <c r="F32" i="3"/>
  <c r="J31" i="3"/>
  <c r="F31" i="3"/>
  <c r="F30" i="3"/>
  <c r="J29" i="3"/>
  <c r="F29" i="3"/>
  <c r="B29" i="3"/>
  <c r="J28" i="3"/>
  <c r="F28" i="3"/>
  <c r="F27" i="3"/>
  <c r="J26" i="3"/>
  <c r="F26" i="3"/>
  <c r="F25" i="3"/>
  <c r="J24" i="3"/>
  <c r="F24" i="3"/>
  <c r="J23" i="3"/>
  <c r="F23" i="3"/>
  <c r="J22" i="3"/>
  <c r="F22" i="3"/>
  <c r="J21" i="3"/>
  <c r="F21" i="3"/>
  <c r="J20" i="3"/>
  <c r="F20" i="3"/>
  <c r="J19" i="3"/>
  <c r="F19" i="3"/>
  <c r="J18" i="3"/>
  <c r="F18" i="3"/>
  <c r="J17" i="3"/>
  <c r="F17" i="3"/>
  <c r="J16" i="3"/>
  <c r="F16" i="3"/>
  <c r="J15" i="3"/>
  <c r="F15" i="3"/>
  <c r="B15" i="3"/>
  <c r="J14" i="3"/>
  <c r="F14" i="3"/>
  <c r="J13" i="3"/>
  <c r="F13" i="3"/>
  <c r="J12" i="3"/>
  <c r="F12" i="3"/>
  <c r="B12" i="3"/>
  <c r="J11" i="3"/>
  <c r="F11" i="3"/>
  <c r="J10" i="3"/>
  <c r="F10" i="3"/>
  <c r="J9" i="3"/>
  <c r="F9" i="3"/>
  <c r="J8" i="3"/>
  <c r="F8" i="3"/>
  <c r="J7" i="3"/>
  <c r="F7" i="3"/>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661" i="1" s="1"/>
  <c r="F663" i="1" s="1"/>
  <c r="F7" i="1"/>
</calcChain>
</file>

<file path=xl/sharedStrings.xml><?xml version="1.0" encoding="utf-8"?>
<sst xmlns="http://schemas.openxmlformats.org/spreadsheetml/2006/main" count="10311" uniqueCount="3925">
  <si>
    <t>ТзОВ „Видавництво Старого Лева”</t>
  </si>
  <si>
    <t>код за ЄДР 33981905, ІПН 339819013050, МФО 380805</t>
  </si>
  <si>
    <t>п/р UA653808050000000026008424578 в ПАТ "Райффайзен Банк Аваль"</t>
  </si>
  <si>
    <t>e-mail: zbut@starlev.com.ua, www.starylev.com.ua</t>
  </si>
  <si>
    <t>свідоцтво платника ПДВ № 100329138</t>
  </si>
  <si>
    <t>адреса для листування: а/с 879, м. Львів, 79008</t>
  </si>
  <si>
    <t>№</t>
  </si>
  <si>
    <t>назва</t>
  </si>
  <si>
    <t>кратність</t>
  </si>
  <si>
    <t>ціна</t>
  </si>
  <si>
    <t>замовлення</t>
  </si>
  <si>
    <t>сума</t>
  </si>
  <si>
    <t>вік читача</t>
  </si>
  <si>
    <t>наявність / статус</t>
  </si>
  <si>
    <t>автор</t>
  </si>
  <si>
    <t>рубрика</t>
  </si>
  <si>
    <t>штрих-код</t>
  </si>
  <si>
    <t>рік видання</t>
  </si>
  <si>
    <t>місяць видання</t>
  </si>
  <si>
    <t>серія</t>
  </si>
  <si>
    <t>ISBN</t>
  </si>
  <si>
    <t>артикул</t>
  </si>
  <si>
    <t>ІДД</t>
  </si>
  <si>
    <t>вага, кг</t>
  </si>
  <si>
    <t>число сторінок</t>
  </si>
  <si>
    <t>ширина</t>
  </si>
  <si>
    <t>довжина</t>
  </si>
  <si>
    <t>формат</t>
  </si>
  <si>
    <t>ілюстр.</t>
  </si>
  <si>
    <t>Книга Співаник різдвяний</t>
  </si>
  <si>
    <t>універсальна</t>
  </si>
  <si>
    <t>закінчується</t>
  </si>
  <si>
    <t>Я. Музиченко, Ю. Пуківський</t>
  </si>
  <si>
    <t>альбоми та арт-буки</t>
  </si>
  <si>
    <t>альбоми</t>
  </si>
  <si>
    <t>978-617-95382-0-9</t>
  </si>
  <si>
    <t>50000000000119014</t>
  </si>
  <si>
    <t>150х150</t>
  </si>
  <si>
    <t>кольор.</t>
  </si>
  <si>
    <t>Книга Ukraїner. Країна зсередини</t>
  </si>
  <si>
    <t>для дорослих</t>
  </si>
  <si>
    <t>уп. Логвиненко Богдан</t>
  </si>
  <si>
    <t>978-617-679-686-2</t>
  </si>
  <si>
    <t>50000000000038082</t>
  </si>
  <si>
    <t>190х250</t>
  </si>
  <si>
    <t>Книга Ukraїner. Ukrainian Insider</t>
  </si>
  <si>
    <t>978-617-679-731-9</t>
  </si>
  <si>
    <t>50000000000045277</t>
  </si>
  <si>
    <t>Книга Квіти Перемоги</t>
  </si>
  <si>
    <t>новинка</t>
  </si>
  <si>
    <t>Мар'яна Савка</t>
  </si>
  <si>
    <t>978-966-448-239-1</t>
  </si>
  <si>
    <t>50000000000117976</t>
  </si>
  <si>
    <t>150х190</t>
  </si>
  <si>
    <t>Книга Книга мого роду (бордова)</t>
  </si>
  <si>
    <t>Мацко Ірина</t>
  </si>
  <si>
    <t>978-966-2909-89-0</t>
  </si>
  <si>
    <t>10058000000000305</t>
  </si>
  <si>
    <t>290х216</t>
  </si>
  <si>
    <t>Книга Наше малятко</t>
  </si>
  <si>
    <t>відсутня</t>
  </si>
  <si>
    <t>978-617-679-072-3</t>
  </si>
  <si>
    <t>10058000000025444</t>
  </si>
  <si>
    <t>240х240</t>
  </si>
  <si>
    <t>Книга Ґвара</t>
  </si>
  <si>
    <t>Ерде Гриця</t>
  </si>
  <si>
    <t>мистецтво і культура</t>
  </si>
  <si>
    <t>Львів</t>
  </si>
  <si>
    <t>978-617-679-004-4</t>
  </si>
  <si>
    <t>10034830000470579</t>
  </si>
  <si>
    <t>215х300</t>
  </si>
  <si>
    <t>Книга Чарівний сад</t>
  </si>
  <si>
    <t>Басфорд Джоанна</t>
  </si>
  <si>
    <t>розмальовки</t>
  </si>
  <si>
    <t>978-617-679-080-8</t>
  </si>
  <si>
    <t>10058000000025578</t>
  </si>
  <si>
    <t>250х250</t>
  </si>
  <si>
    <t>ч/б</t>
  </si>
  <si>
    <t>Книга Різдво Джоанни</t>
  </si>
  <si>
    <t>Різдво</t>
  </si>
  <si>
    <t>978-617-679-464-6</t>
  </si>
  <si>
    <t>50000000000016235</t>
  </si>
  <si>
    <t>Книга Нові кавові правила</t>
  </si>
  <si>
    <t>Майклмен Джордан, Карлсен Закері</t>
  </si>
  <si>
    <t>кулінарія</t>
  </si>
  <si>
    <t>напої світу</t>
  </si>
  <si>
    <t>978-617-679-891-0</t>
  </si>
  <si>
    <t>50000000000071496</t>
  </si>
  <si>
    <t>127х178</t>
  </si>
  <si>
    <t>Книга Wine Folly. Усе, що треба знати про вино</t>
  </si>
  <si>
    <t>Пакетт Мадлен, Геммек Джастін</t>
  </si>
  <si>
    <t>978-617-679-530-8</t>
  </si>
  <si>
    <t>50000000000030088</t>
  </si>
  <si>
    <t>190х240</t>
  </si>
  <si>
    <t>Книга Книга бармена</t>
  </si>
  <si>
    <t>Морґенталер Джеффрі, Голмберг Марта</t>
  </si>
  <si>
    <t>978-617-679-889-7</t>
  </si>
  <si>
    <t>50000000000067610</t>
  </si>
  <si>
    <t>170х235</t>
  </si>
  <si>
    <t>Книга Кухня Карпат. Від простої їжі до делікатесів</t>
  </si>
  <si>
    <t>Сергій Пожар</t>
  </si>
  <si>
    <t>українська кухня</t>
  </si>
  <si>
    <t>978-617-679-579-7</t>
  </si>
  <si>
    <t>50000000000089587</t>
  </si>
  <si>
    <t>Книга Шляхетна кухня Галичини</t>
  </si>
  <si>
    <t>Ігор Лильо, Маріанна Душар</t>
  </si>
  <si>
    <t>978-966-448-077-9</t>
  </si>
  <si>
    <t>50000000000101032</t>
  </si>
  <si>
    <t>165х215</t>
  </si>
  <si>
    <t>Книга Готуємо з Джеймі</t>
  </si>
  <si>
    <t>Олівер Джеймі</t>
  </si>
  <si>
    <t>Джеймі Олівер</t>
  </si>
  <si>
    <t>978-617-679-258-1</t>
  </si>
  <si>
    <t>50000000000001690</t>
  </si>
  <si>
    <t>Книга Супер’їжа на щодень</t>
  </si>
  <si>
    <t>978-617-679-666-4</t>
  </si>
  <si>
    <t>50000000000038079</t>
  </si>
  <si>
    <t>Книга Італійські страви з Джеймі Олівером</t>
  </si>
  <si>
    <t>978-617-679-959-7</t>
  </si>
  <si>
    <t>50000000000077191</t>
  </si>
  <si>
    <t>Книга Never Stop</t>
  </si>
  <si>
    <t>Карачина Марі</t>
  </si>
  <si>
    <t>саморозвиток</t>
  </si>
  <si>
    <t>мотивація</t>
  </si>
  <si>
    <t>978-617-679-487-5</t>
  </si>
  <si>
    <t>50000000000019660</t>
  </si>
  <si>
    <t>Книга Бліцмасштабування</t>
  </si>
  <si>
    <t>розпродаж</t>
  </si>
  <si>
    <t>Рейд Гоффман, Кріс Є</t>
  </si>
  <si>
    <t>бізнес і саморозвиток</t>
  </si>
  <si>
    <t>978-617-679-852-1</t>
  </si>
  <si>
    <t>50000000000064457</t>
  </si>
  <si>
    <t>145х200</t>
  </si>
  <si>
    <t>Книга Досягай і процвітай</t>
  </si>
  <si>
    <t>Гаффінґтон Аріанна</t>
  </si>
  <si>
    <t>978-617-679-834-7</t>
  </si>
  <si>
    <t>50000000000063977</t>
  </si>
  <si>
    <t>Книга Чому ми спимо. Користаємо з усіх можливостей сну та сновидінь</t>
  </si>
  <si>
    <t>Метью Вокер</t>
  </si>
  <si>
    <t>978-617-679-784-5</t>
  </si>
  <si>
    <t>50000000000092718</t>
  </si>
  <si>
    <t>Книга Шлях до фінансової свободи</t>
  </si>
  <si>
    <t>Шефер Бодо</t>
  </si>
  <si>
    <t>978-617-679-654-1</t>
  </si>
  <si>
    <t>50000000000029975</t>
  </si>
  <si>
    <t>Книга Закони переможців. Як здійснити cвої мрії</t>
  </si>
  <si>
    <t>978-966-448-092-2</t>
  </si>
  <si>
    <t>50000000000101513</t>
  </si>
  <si>
    <t>Книга Свобода в мережі</t>
  </si>
  <si>
    <t>Ульріке Уліґ, Мелорі Кнодель, Нільс Тен Евер, Корін Кат</t>
  </si>
  <si>
    <t>978-966-448-130-1</t>
  </si>
  <si>
    <t>50000000000108291</t>
  </si>
  <si>
    <t>200х250</t>
  </si>
  <si>
    <t>Книга Рік, коли я казала «ТАК»</t>
  </si>
  <si>
    <t>Шонда Раймс</t>
  </si>
  <si>
    <t>978-966-448-124-0</t>
  </si>
  <si>
    <t>50000000000119954</t>
  </si>
  <si>
    <t>Книга Проект щастя</t>
  </si>
  <si>
    <t>Рубін Ґретхен</t>
  </si>
  <si>
    <t>978-617-679-361-8</t>
  </si>
  <si>
    <t>50000000000013248</t>
  </si>
  <si>
    <t>Книга Mindfuck</t>
  </si>
  <si>
    <t>Бок Петра</t>
  </si>
  <si>
    <t>978-617-679-904-7</t>
  </si>
  <si>
    <t>50000000000070136</t>
  </si>
  <si>
    <t>Книга Прокрастинація</t>
  </si>
  <si>
    <t>Бурка Дж., Юен Л.</t>
  </si>
  <si>
    <t>978-617-679-564-3</t>
  </si>
  <si>
    <t>50000000000030312</t>
  </si>
  <si>
    <t>Книга Мистецтво стратегії</t>
  </si>
  <si>
    <t>Діксіт Авінаш, Нейлбафф Баррі</t>
  </si>
  <si>
    <t>978-617-679-362-5</t>
  </si>
  <si>
    <t>50000000000044064</t>
  </si>
  <si>
    <t>Книга Доставка щастя</t>
  </si>
  <si>
    <t>Шей Тоні</t>
  </si>
  <si>
    <t>978-617-679-255-0</t>
  </si>
  <si>
    <t>50000000000000541</t>
  </si>
  <si>
    <t>Книга Мистецтво війни</t>
  </si>
  <si>
    <t>Сунь-дзи</t>
  </si>
  <si>
    <t>978-617-679-145-4</t>
  </si>
  <si>
    <t>10058000000025434</t>
  </si>
  <si>
    <t>Книга Технологія EQ-BOOST</t>
  </si>
  <si>
    <t>Козлова Валерія</t>
  </si>
  <si>
    <t>978-617-679-694-7</t>
  </si>
  <si>
    <t>50000000000039009</t>
  </si>
  <si>
    <t>Книга Передбачувана ірраціональність</t>
  </si>
  <si>
    <t>Аріелі Ден</t>
  </si>
  <si>
    <t>економіка</t>
  </si>
  <si>
    <t>978-617-679-499-8</t>
  </si>
  <si>
    <t>50000000000025218</t>
  </si>
  <si>
    <t>Книга Чесно про (не)чесність</t>
  </si>
  <si>
    <t>978-617-679-707-4</t>
  </si>
  <si>
    <t>50000000000042932</t>
  </si>
  <si>
    <t>Книга Добре бути ірраціональними</t>
  </si>
  <si>
    <t>978-617-679-901-6</t>
  </si>
  <si>
    <t>50000000000069179</t>
  </si>
  <si>
    <t>Книга Психологічна травма та шлях до видужання</t>
  </si>
  <si>
    <t>Герман Джудіт</t>
  </si>
  <si>
    <t>978-617-679-178-2</t>
  </si>
  <si>
    <t>10058000000039236</t>
  </si>
  <si>
    <t>Книга 7 звичок високоефективного шлюбу</t>
  </si>
  <si>
    <t>Стівен Р. Кові, Сандра Кові, Джон М. Кові, Джейн П. Кові</t>
  </si>
  <si>
    <t>978-966-448-008-3</t>
  </si>
  <si>
    <t>50000000000087834</t>
  </si>
  <si>
    <t>Книга Твій стиль</t>
  </si>
  <si>
    <t>Туск Катажина</t>
  </si>
  <si>
    <t>твій стиль</t>
  </si>
  <si>
    <t>978-617-679-486-8</t>
  </si>
  <si>
    <t>50000000000022864</t>
  </si>
  <si>
    <t>160х225</t>
  </si>
  <si>
    <t>Книга Мессі</t>
  </si>
  <si>
    <t>Балаґе Ґільєм</t>
  </si>
  <si>
    <t>біографії та мемуари</t>
  </si>
  <si>
    <t>біографії</t>
  </si>
  <si>
    <t>978-617-679-545-2</t>
  </si>
  <si>
    <t>50000000000035545</t>
  </si>
  <si>
    <t>Книга Роналду</t>
  </si>
  <si>
    <t>978-617-679-544-5</t>
  </si>
  <si>
    <t>50000000000035547</t>
  </si>
  <si>
    <t>Книга Камю має померти</t>
  </si>
  <si>
    <t>Джованні Кателлі</t>
  </si>
  <si>
    <t>978-966-448-102-8</t>
  </si>
  <si>
    <t>50000000000109270</t>
  </si>
  <si>
    <t>130х200</t>
  </si>
  <si>
    <t>Книга Кухня терору</t>
  </si>
  <si>
    <t>Шабловський Вітольд</t>
  </si>
  <si>
    <t>978-966-448-091-5</t>
  </si>
  <si>
    <t>50000000000102922</t>
  </si>
  <si>
    <t>Книга Як нагодувати диктатора</t>
  </si>
  <si>
    <t>978-617-679-785-2</t>
  </si>
  <si>
    <t>50000000000056658</t>
  </si>
  <si>
    <t>Книга Європеана (2023)</t>
  </si>
  <si>
    <t>останні примірники</t>
  </si>
  <si>
    <t>Патрік Оуржеднік</t>
  </si>
  <si>
    <t>історія</t>
  </si>
  <si>
    <t>978-966-448-074-8</t>
  </si>
  <si>
    <t>50000000000100945</t>
  </si>
  <si>
    <t>Книга Східно-західна вулиця</t>
  </si>
  <si>
    <t>Сендс Філіп</t>
  </si>
  <si>
    <t>978-617-679-440-0</t>
  </si>
  <si>
    <t>50000000000014221</t>
  </si>
  <si>
    <t>Книга Щурячий лаз</t>
  </si>
  <si>
    <t>978-966-448-147-9</t>
  </si>
  <si>
    <t>50000000000108879</t>
  </si>
  <si>
    <t>Книга Жінка без гробівця. Розповідь про мою тітку</t>
  </si>
  <si>
    <t>Поллак Мартін</t>
  </si>
  <si>
    <t>978-617-679-846-0</t>
  </si>
  <si>
    <t>50000000000061345</t>
  </si>
  <si>
    <t>Книга Ернест Гемінґвей. Артефакти з життя</t>
  </si>
  <si>
    <t>Катакіс Майкл</t>
  </si>
  <si>
    <t>978-617-679-577-3</t>
  </si>
  <si>
    <t>50000000000028214</t>
  </si>
  <si>
    <t>190х230</t>
  </si>
  <si>
    <t>Книга Кохання. Життя і смерть з Біллом Евансом</t>
  </si>
  <si>
    <t>Верхомин Лорі</t>
  </si>
  <si>
    <t>978-617-679-756-2</t>
  </si>
  <si>
    <t>50000000000071495</t>
  </si>
  <si>
    <t>Книга Краєвид з ментоловим ароматом</t>
  </si>
  <si>
    <t>Арлов Уладзімєр</t>
  </si>
  <si>
    <t>978-617-679-914-6</t>
  </si>
  <si>
    <t>50000000000069065</t>
  </si>
  <si>
    <t>Книга Світлий шлях: історія одного концтабору</t>
  </si>
  <si>
    <t>Асєєв Станіслав</t>
  </si>
  <si>
    <t>978-617-679-854-5</t>
  </si>
  <si>
    <t>50000000000061348</t>
  </si>
  <si>
    <t>Книга Шелест бамбукового гаю</t>
  </si>
  <si>
    <t xml:space="preserve">978-966-448-082-3
</t>
  </si>
  <si>
    <t>50000000000097348</t>
  </si>
  <si>
    <t>Книга Мозаїка спогадів</t>
  </si>
  <si>
    <t>Максимчук Святослав</t>
  </si>
  <si>
    <t>978-617-679-949-8</t>
  </si>
  <si>
    <t>50000000000075273</t>
  </si>
  <si>
    <t>Книга Загублений острів</t>
  </si>
  <si>
    <t>Гуменюк Наталія</t>
  </si>
  <si>
    <t>коротка проза та есеїстика</t>
  </si>
  <si>
    <t>есеїстика</t>
  </si>
  <si>
    <t>978-617-679-594-0</t>
  </si>
  <si>
    <t>50000000000051868</t>
  </si>
  <si>
    <t>Книга Спорудження мосту</t>
  </si>
  <si>
    <t>Костянтин Москалець</t>
  </si>
  <si>
    <t>978-966-448-120-2</t>
  </si>
  <si>
    <t>50000000000104885</t>
  </si>
  <si>
    <t>Книга Жизня</t>
  </si>
  <si>
    <t>Сенцов Олег</t>
  </si>
  <si>
    <t>978-617-679-669-5</t>
  </si>
  <si>
    <t>50000000000038012</t>
  </si>
  <si>
    <t>Книга Маркетер</t>
  </si>
  <si>
    <t>978-617-679-698-5</t>
  </si>
  <si>
    <t>50000000000043896</t>
  </si>
  <si>
    <t>Книга Другу також варто придбати</t>
  </si>
  <si>
    <t>художня проза</t>
  </si>
  <si>
    <t>сучасна укр.проза</t>
  </si>
  <si>
    <t>978-617-679-791-3</t>
  </si>
  <si>
    <t>50000000000054702</t>
  </si>
  <si>
    <t>Книга комплект "Хроніка одного голодування"</t>
  </si>
  <si>
    <t>978-617-679-826-2</t>
  </si>
  <si>
    <t>50000000000058902</t>
  </si>
  <si>
    <t>Книга Моя мандрiвка у Країну морпіхів</t>
  </si>
  <si>
    <t>Зелінський Андрій</t>
  </si>
  <si>
    <t>978-617-679-921-4</t>
  </si>
  <si>
    <t>50000000000070140</t>
  </si>
  <si>
    <t>130х185</t>
  </si>
  <si>
    <t>Книга Африка</t>
  </si>
  <si>
    <t>Андрій Гуменюк (Кельт)</t>
  </si>
  <si>
    <t>978-966-448-065-6</t>
  </si>
  <si>
    <t>50000000000101948</t>
  </si>
  <si>
    <t>Книга Я бачив його живим, мертвим і знову живим</t>
  </si>
  <si>
    <t>Пузік Валерій</t>
  </si>
  <si>
    <t>978-617-679-851-4</t>
  </si>
  <si>
    <t>50000000000061347</t>
  </si>
  <si>
    <t>Книга Лемберґ: мамцю, ну не плач</t>
  </si>
  <si>
    <t>Олена Чернінька</t>
  </si>
  <si>
    <t>978-966-448-260-5</t>
  </si>
  <si>
    <t>50000000000121325</t>
  </si>
  <si>
    <t>Книга Стартапи добра. Люди та проєкти, яких не зламала війна</t>
  </si>
  <si>
    <t>978-966-448-128-8</t>
  </si>
  <si>
    <t>50000000000108980</t>
  </si>
  <si>
    <t>Книга Війна 2022</t>
  </si>
  <si>
    <t>уп. Володимир Рафєєнко</t>
  </si>
  <si>
    <t>978-966-448-066-3</t>
  </si>
  <si>
    <t>50000000000096381</t>
  </si>
  <si>
    <t>Книга Мрія про Антарктиду</t>
  </si>
  <si>
    <t>Маркіян Прохасько</t>
  </si>
  <si>
    <t>978-966-679-988-6</t>
  </si>
  <si>
    <t>50000000000084489</t>
  </si>
  <si>
    <t>150х200</t>
  </si>
  <si>
    <t>Книга Український Майдан, російська війна</t>
  </si>
  <si>
    <t>Винницький Михайло</t>
  </si>
  <si>
    <t>978-617-679-886-6</t>
  </si>
  <si>
    <t>50000000000066692</t>
  </si>
  <si>
    <t>Книга Моя УПА</t>
  </si>
  <si>
    <t>Любов Загоровська</t>
  </si>
  <si>
    <t>978-966-448-052-6</t>
  </si>
  <si>
    <t>50000000000093672</t>
  </si>
  <si>
    <t>Книга Історії про життя, смерть і нейрохірургію (2022)</t>
  </si>
  <si>
    <t>Марш Генрі</t>
  </si>
  <si>
    <t>978-966-448-047-2</t>
  </si>
  <si>
    <t>50000000000094472</t>
  </si>
  <si>
    <t>Книга Щоденники нейрохірурга</t>
  </si>
  <si>
    <t>978-966-448-048-9</t>
  </si>
  <si>
    <t>50000000000093053</t>
  </si>
  <si>
    <t>Книга І наостанок</t>
  </si>
  <si>
    <t>978-966-448-232-2</t>
  </si>
  <si>
    <t>50000000000115056</t>
  </si>
  <si>
    <t>Книга Любе моє життя</t>
  </si>
  <si>
    <t>Рейчел Кларк</t>
  </si>
  <si>
    <t>978-966-448-005-2</t>
  </si>
  <si>
    <t>50000000000093714</t>
  </si>
  <si>
    <t>Книга Морбакка</t>
  </si>
  <si>
    <t>Сельма Лаґерльоф</t>
  </si>
  <si>
    <t>978-966-448-137-0</t>
  </si>
  <si>
    <t>50000000000116839</t>
  </si>
  <si>
    <t>Книга Як я вже казав... Світ за Кларксоном</t>
  </si>
  <si>
    <t>Кларксон Джеремі</t>
  </si>
  <si>
    <t>978-617-679-836-1</t>
  </si>
  <si>
    <t>50000000000061357</t>
  </si>
  <si>
    <t>Книга Моцарт-син</t>
  </si>
  <si>
    <t>уп. Оксана Линів</t>
  </si>
  <si>
    <t>978-966-679-968-8</t>
  </si>
  <si>
    <t>50000000000113693</t>
  </si>
  <si>
    <t>Книга Митрополит Андрей Шептицький</t>
  </si>
  <si>
    <t>Маринович Мирослав</t>
  </si>
  <si>
    <t>978-617-679-613-8</t>
  </si>
  <si>
    <t>50000000000036188</t>
  </si>
  <si>
    <t>Книга Жити Таїнством</t>
  </si>
  <si>
    <t>Богдана Матіяш</t>
  </si>
  <si>
    <t>978-966-448-131-8</t>
  </si>
  <si>
    <t>50000000000107160</t>
  </si>
  <si>
    <t>Книга Кобзар Незалежної України</t>
  </si>
  <si>
    <t>Оксана Климончук</t>
  </si>
  <si>
    <t>978-966-448-222-3</t>
  </si>
  <si>
    <t>50000000000113690</t>
  </si>
  <si>
    <t>Книга РЕКвізити. Книга 1</t>
  </si>
  <si>
    <t>Терен Тетяна</t>
  </si>
  <si>
    <t>RECвізити</t>
  </si>
  <si>
    <t>978-617-679-190-4</t>
  </si>
  <si>
    <t>10058000000041611</t>
  </si>
  <si>
    <t>Книга РЕКвізити. Книга 2</t>
  </si>
  <si>
    <t>978-617-679-191-1</t>
  </si>
  <si>
    <t>10058000000041614</t>
  </si>
  <si>
    <t>Книга РЕКвізити. Книга 3</t>
  </si>
  <si>
    <t>978-617-679-456-1</t>
  </si>
  <si>
    <t>50000000000014654</t>
  </si>
  <si>
    <t>Книга Що таке українська література</t>
  </si>
  <si>
    <t>Леонід Ушкалов</t>
  </si>
  <si>
    <t>978-617-679-206-2</t>
  </si>
  <si>
    <t>10058000000042477</t>
  </si>
  <si>
    <t>Книга 20 + 1, або Земля мертвих</t>
  </si>
  <si>
    <t>Вольвач Павло</t>
  </si>
  <si>
    <t>978-617-679-917-7</t>
  </si>
  <si>
    <t>50000000000071091</t>
  </si>
  <si>
    <t>Книга Ми з України</t>
  </si>
  <si>
    <t>Уляна Скицька</t>
  </si>
  <si>
    <t>978-966-448-038-0</t>
  </si>
  <si>
    <t>50000000000092755</t>
  </si>
  <si>
    <t>Книга Єврейська архітектурна спадщина Львова</t>
  </si>
  <si>
    <t>знову з нами!</t>
  </si>
  <si>
    <t>Юрій Бірюльов</t>
  </si>
  <si>
    <t>978-966-448-014-4</t>
  </si>
  <si>
    <t>50000000000092250</t>
  </si>
  <si>
    <t>165х240</t>
  </si>
  <si>
    <t>Книга Єврейські фотографи</t>
  </si>
  <si>
    <t>Ірина Котлобулатова</t>
  </si>
  <si>
    <t>978-966-448-148-6</t>
  </si>
  <si>
    <t>50000000000117581</t>
  </si>
  <si>
    <t>Книга Львівська область: природні умови та ресурси</t>
  </si>
  <si>
    <t>уп. Микола Назарук</t>
  </si>
  <si>
    <t>978-617-679-652-7</t>
  </si>
  <si>
    <t>50000000000029156</t>
  </si>
  <si>
    <t>170х240</t>
  </si>
  <si>
    <t>Книга Львів - місто натхнення. Література</t>
  </si>
  <si>
    <t>уп. Муха Ольга</t>
  </si>
  <si>
    <t>978-617-679-345-8</t>
  </si>
  <si>
    <t>50000000000006804</t>
  </si>
  <si>
    <t>Книга Львів: місто, природа, простір</t>
  </si>
  <si>
    <t>Микола Назарук</t>
  </si>
  <si>
    <t>978-966-448-056-4</t>
  </si>
  <si>
    <t>50000000000094425</t>
  </si>
  <si>
    <t>Книга Як розмовляти з дітьми про мистецтво (2023)</t>
  </si>
  <si>
    <t>Барб-Ґалль Франсуаза</t>
  </si>
  <si>
    <t>мистецтво дітям</t>
  </si>
  <si>
    <t>978-966-448-231-5</t>
  </si>
  <si>
    <t>50000000000114646</t>
  </si>
  <si>
    <t>Книга Як розмовляти з дітьми про мистецтво ХХ століття (2023)</t>
  </si>
  <si>
    <t>978-966-448-248-3</t>
  </si>
  <si>
    <t>50000000000118653</t>
  </si>
  <si>
    <t>Книга Це Воргол</t>
  </si>
  <si>
    <t>Інґрем Кетрін</t>
  </si>
  <si>
    <t>978-617-679-242-0</t>
  </si>
  <si>
    <t>10058000000046059</t>
  </si>
  <si>
    <t>170х230</t>
  </si>
  <si>
    <t>Книга Це Далі</t>
  </si>
  <si>
    <t>978-617-679-373-1</t>
  </si>
  <si>
    <t>50000000000009684</t>
  </si>
  <si>
    <t>Книга Це Ван Гог</t>
  </si>
  <si>
    <t>Роддам Джордж</t>
  </si>
  <si>
    <t>978-617-679-513-1</t>
  </si>
  <si>
    <t>50000000000022855</t>
  </si>
  <si>
    <t>Книга Це Моне</t>
  </si>
  <si>
    <t>Паппворт Сара</t>
  </si>
  <si>
    <t>978-617-679-683-1</t>
  </si>
  <si>
    <t>50000000000038848</t>
  </si>
  <si>
    <t>Книга Це Маґрітт</t>
  </si>
  <si>
    <t>Аллмер Патрішія</t>
  </si>
  <si>
    <t>978-617-679-771-5</t>
  </si>
  <si>
    <t>50000000000059850</t>
  </si>
  <si>
    <t>Книга Це Караваджо</t>
  </si>
  <si>
    <t>Говард Аннабель</t>
  </si>
  <si>
    <t>978-617-679-897-2</t>
  </si>
  <si>
    <t>50000000000069189</t>
  </si>
  <si>
    <t>Книга Це Ґауді</t>
  </si>
  <si>
    <t>Моллі Клейпул</t>
  </si>
  <si>
    <t>978-966-448-136-3</t>
  </si>
  <si>
    <t>50000000000114361</t>
  </si>
  <si>
    <t>Книга Коротка історія фотографії</t>
  </si>
  <si>
    <t>Сміт Іан Гейдн</t>
  </si>
  <si>
    <t>мистецтво</t>
  </si>
  <si>
    <t>978-617-679-748-7</t>
  </si>
  <si>
    <t>50000000000077439</t>
  </si>
  <si>
    <t>210х150</t>
  </si>
  <si>
    <t>Книга Коротка історія мистецтва</t>
  </si>
  <si>
    <t>С’юзі Ходж</t>
  </si>
  <si>
    <t>978-966-679-961-9</t>
  </si>
  <si>
    <t>50000000000079157</t>
  </si>
  <si>
    <t>Книга Ерос і Психея</t>
  </si>
  <si>
    <t>Володимир Єрмоленко</t>
  </si>
  <si>
    <t xml:space="preserve">978-966-448-126-4
</t>
  </si>
  <si>
    <t>50000000000107524</t>
  </si>
  <si>
    <t>Книга Книжка на сцені</t>
  </si>
  <si>
    <t>уп. Малетич Наталка</t>
  </si>
  <si>
    <t>978-617-679-864-4</t>
  </si>
  <si>
    <t>50000000000065045</t>
  </si>
  <si>
    <t>Книга 19 різдвяних історій</t>
  </si>
  <si>
    <t>уп. Ренн Ольга</t>
  </si>
  <si>
    <t>коротка проза</t>
  </si>
  <si>
    <t>978-617-679-601-5</t>
  </si>
  <si>
    <t>50000000000029966</t>
  </si>
  <si>
    <t>Книга Таке різне Різдво</t>
  </si>
  <si>
    <t>978-617-679-841-5</t>
  </si>
  <si>
    <t>50000000000060911</t>
  </si>
  <si>
    <t>Книга Моє тихе Різдво</t>
  </si>
  <si>
    <t>978-966-448-064-9</t>
  </si>
  <si>
    <t>50000000000094211</t>
  </si>
  <si>
    <t>Книга Ласощі для Медора</t>
  </si>
  <si>
    <t>Бондар Андрiй</t>
  </si>
  <si>
    <t>978-617-679-913-9</t>
  </si>
  <si>
    <t>50000000000067619</t>
  </si>
  <si>
    <t>Книга Лексикон націоналіста та інші есеї</t>
  </si>
  <si>
    <t>Рябчук Микола</t>
  </si>
  <si>
    <t>978-617-679-845-3</t>
  </si>
  <si>
    <t>50000000000064371</t>
  </si>
  <si>
    <t>Книга Дядько Мрожек не припиняє чесати язиком</t>
  </si>
  <si>
    <t>Мрожек Славомір</t>
  </si>
  <si>
    <t>978-617-679-417-2</t>
  </si>
  <si>
    <t>50000000000017384</t>
  </si>
  <si>
    <t>Книга Ангели в намистах</t>
  </si>
  <si>
    <t>Олена Лотоцька</t>
  </si>
  <si>
    <t>978-966-448-161-5</t>
  </si>
  <si>
    <t>50000000000111561</t>
  </si>
  <si>
    <t>Книга Щось таке як любов</t>
  </si>
  <si>
    <t>Казанжи Зоя</t>
  </si>
  <si>
    <t>978-617-679-450-9</t>
  </si>
  <si>
    <t>50000000000014218</t>
  </si>
  <si>
    <t>Книга Мої запасні життя</t>
  </si>
  <si>
    <t>Славінська Ірина</t>
  </si>
  <si>
    <t>978-617-679-711-1</t>
  </si>
  <si>
    <t>50000000000042872</t>
  </si>
  <si>
    <t>Книга Я повернулася. Люблю</t>
  </si>
  <si>
    <t>Герасим’юк Ольга</t>
  </si>
  <si>
    <t>978-617-679-628-2</t>
  </si>
  <si>
    <t>50000000000043537</t>
  </si>
  <si>
    <t>Книга Кримський інжир. Куреш</t>
  </si>
  <si>
    <t>уп. Алієв А., Левкова А.</t>
  </si>
  <si>
    <t>978-966-448-194-3</t>
  </si>
  <si>
    <t>50000000000108877</t>
  </si>
  <si>
    <t>Книга Дім у Бейтінґ Голлов</t>
  </si>
  <si>
    <t>Махно Василь</t>
  </si>
  <si>
    <t>978-617-679-162-1</t>
  </si>
  <si>
    <t>10034830000486144</t>
  </si>
  <si>
    <t>Книга Чужа-своя-рідна</t>
  </si>
  <si>
    <t>Ірина Феофанова</t>
  </si>
  <si>
    <t>978-966-448-081-6</t>
  </si>
  <si>
    <t>50000000000098175</t>
  </si>
  <si>
    <t>Книга Нічні купання в серпні</t>
  </si>
  <si>
    <t>Осока Сергій</t>
  </si>
  <si>
    <t>978-966-448-049-6</t>
  </si>
  <si>
    <t>40000000000001219</t>
  </si>
  <si>
    <t>Книга Три лини для Марії</t>
  </si>
  <si>
    <t>978-617-679-799-9</t>
  </si>
  <si>
    <t>50000000000062260</t>
  </si>
  <si>
    <t>Книга Третій рай</t>
  </si>
  <si>
    <t>Юрко Іздрик</t>
  </si>
  <si>
    <t>поезія</t>
  </si>
  <si>
    <t>978-966-448-228-5</t>
  </si>
  <si>
    <t>50000000000116101</t>
  </si>
  <si>
    <t>125х165</t>
  </si>
  <si>
    <t>Книга Небо. Кручі. Провалля. Вода</t>
  </si>
  <si>
    <t>Дмитро Стус, Василь Стус</t>
  </si>
  <si>
    <t>978-617-679-180-5</t>
  </si>
  <si>
    <t>10058000000038816</t>
  </si>
  <si>
    <t>Книга PRIMITIVO</t>
  </si>
  <si>
    <t>Мар'яна Прохасько</t>
  </si>
  <si>
    <t>978-966-448-104-2</t>
  </si>
  <si>
    <t>50000000000105626</t>
  </si>
  <si>
    <t>Книга Закладка</t>
  </si>
  <si>
    <t>Лазуткін Дмитро</t>
  </si>
  <si>
    <t>978-966-448-004-5</t>
  </si>
  <si>
    <t>50000000000092058</t>
  </si>
  <si>
    <t>Книга Книжка любові і люті</t>
  </si>
  <si>
    <t>Марина Пономаренко</t>
  </si>
  <si>
    <t>978-966-448-096-0</t>
  </si>
  <si>
    <t>50000000000102039</t>
  </si>
  <si>
    <t>Книга Вернигора</t>
  </si>
  <si>
    <t>Наталка Фурса</t>
  </si>
  <si>
    <t>978-966-448-121-9</t>
  </si>
  <si>
    <t>50000000000107479</t>
  </si>
  <si>
    <t>Книга Тут були ми</t>
  </si>
  <si>
    <t>Артур Дронь</t>
  </si>
  <si>
    <t>978-966-448-242-1</t>
  </si>
  <si>
    <t>50000000000116666</t>
  </si>
  <si>
    <t>Книга Оптика Бога</t>
  </si>
  <si>
    <t>Савка Мар’яна</t>
  </si>
  <si>
    <t>978-617-679-728-9</t>
  </si>
  <si>
    <t>50000000000043546</t>
  </si>
  <si>
    <t>Книга Радуйся, жінко!</t>
  </si>
  <si>
    <t>978-617-679-952-8</t>
  </si>
  <si>
    <t>50000000000075764</t>
  </si>
  <si>
    <t>Книга Золотий носоріг</t>
  </si>
  <si>
    <t>Фесенко Світлана</t>
  </si>
  <si>
    <t>978-617-679-734-0</t>
  </si>
  <si>
    <t>50000000000046324</t>
  </si>
  <si>
    <t>Книга Розламані люди</t>
  </si>
  <si>
    <t>Катерина Міхаліцина</t>
  </si>
  <si>
    <t>978-966-448-133-2</t>
  </si>
  <si>
    <t>50000000000107597</t>
  </si>
  <si>
    <t>Книга Бог свободи</t>
  </si>
  <si>
    <t>Мусаковська Юлія</t>
  </si>
  <si>
    <t>2021</t>
  </si>
  <si>
    <t>978-617-679-902-3</t>
  </si>
  <si>
    <t>50000000000067609</t>
  </si>
  <si>
    <t>Книга Зимовий король</t>
  </si>
  <si>
    <t>Сливинський Остап</t>
  </si>
  <si>
    <t>978-617-679-640-4</t>
  </si>
  <si>
    <t>50000000000024125</t>
  </si>
  <si>
    <t>Книга Вклонитися дереву</t>
  </si>
  <si>
    <t>Херсонський Борис</t>
  </si>
  <si>
    <t>978-617-679-730-2</t>
  </si>
  <si>
    <t>50000000000043557</t>
  </si>
  <si>
    <t>Книга Лялечки</t>
  </si>
  <si>
    <t>Куценко Оксана</t>
  </si>
  <si>
    <t>978-617-679-225-3</t>
  </si>
  <si>
    <t>10058000000046049</t>
  </si>
  <si>
    <t>Книга П'ятикнижжя (2015)</t>
  </si>
  <si>
    <t>Чубай Григорій</t>
  </si>
  <si>
    <t>978-617-679-172-0</t>
  </si>
  <si>
    <t>10058000000038479</t>
  </si>
  <si>
    <t>Книга 30 віршів про любов і залізницю</t>
  </si>
  <si>
    <t>Сергiй Жадан</t>
  </si>
  <si>
    <t>978-966-448-123-3</t>
  </si>
  <si>
    <t>50000000000106121</t>
  </si>
  <si>
    <t>Книга Абрикоси Донбасу (2023)</t>
  </si>
  <si>
    <t>Любов Якимчук</t>
  </si>
  <si>
    <t>978-966-448-108-0</t>
  </si>
  <si>
    <t>50000000000104371</t>
  </si>
  <si>
    <t>Книга Літо, діти, осінь, зима, війна і весна</t>
  </si>
  <si>
    <t>Богдан Куценко</t>
  </si>
  <si>
    <t>978-966-448-246-9</t>
  </si>
  <si>
    <t>50000000000119956</t>
  </si>
  <si>
    <t>Книга Знову й знову</t>
  </si>
  <si>
    <t>Бен Елтон</t>
  </si>
  <si>
    <t>альтернативна історія</t>
  </si>
  <si>
    <t>978-966-679-972-5</t>
  </si>
  <si>
    <t>50000000000079154</t>
  </si>
  <si>
    <t>Книга Хронометраж</t>
  </si>
  <si>
    <t>Кетрін Раян Говард</t>
  </si>
  <si>
    <t>детектив</t>
  </si>
  <si>
    <t>978-966-448-263-6</t>
  </si>
  <si>
    <t>50000000000120276</t>
  </si>
  <si>
    <t>Книга Правда про справу Гаррі Квеберта</t>
  </si>
  <si>
    <t>Діккер Жоель</t>
  </si>
  <si>
    <t>978-617-679-358-8</t>
  </si>
  <si>
    <t>50000000000010659</t>
  </si>
  <si>
    <t>Книга Книга Балтиморів</t>
  </si>
  <si>
    <t>978-617-679-644-2</t>
  </si>
  <si>
    <t>50000000000028216</t>
  </si>
  <si>
    <t>Книга Зникнення Стефані Мейлер</t>
  </si>
  <si>
    <t>978-617-679-691-6</t>
  </si>
  <si>
    <t>50000000000039010</t>
  </si>
  <si>
    <t>Книга Загадка 622 номера</t>
  </si>
  <si>
    <t>978-617-679-940-5</t>
  </si>
  <si>
    <t>50000000000075668</t>
  </si>
  <si>
    <t>Книга Справа Аляски Сандерс</t>
  </si>
  <si>
    <t>978-966-448-166-0</t>
  </si>
  <si>
    <t>50000000000118650</t>
  </si>
  <si>
    <t>Книга Ромео</t>
  </si>
  <si>
    <t>Еліз Тайтл</t>
  </si>
  <si>
    <t>978-966-448-119-6</t>
  </si>
  <si>
    <t>50000000000106012</t>
  </si>
  <si>
    <t>Книга Ідеальна незнайомка</t>
  </si>
  <si>
    <t>Міранда Меґан</t>
  </si>
  <si>
    <t>978-617-679-922-1</t>
  </si>
  <si>
    <t>50000000000071090</t>
  </si>
  <si>
    <t>Книга Список запрошених</t>
  </si>
  <si>
    <t>Люсі Фолі</t>
  </si>
  <si>
    <t>978-617-679-933-7</t>
  </si>
  <si>
    <t>50000000000078050</t>
  </si>
  <si>
    <t>Книга Останні дівчата</t>
  </si>
  <si>
    <t>Райлі Сейґер</t>
  </si>
  <si>
    <t>978-966-679-983-1</t>
  </si>
  <si>
    <t>50000000000081180</t>
  </si>
  <si>
    <t>Книга Востаннє, коли я збрехала</t>
  </si>
  <si>
    <t>978-966-448-140-0</t>
  </si>
  <si>
    <t>50000000000111434</t>
  </si>
  <si>
    <t>Книга Американський снайпер</t>
  </si>
  <si>
    <t>Кріс Кайл</t>
  </si>
  <si>
    <t>978-617-679-256-7</t>
  </si>
  <si>
    <t>50000000000001694</t>
  </si>
  <si>
    <t>Книга Ловець повітряних зміїв</t>
  </si>
  <si>
    <t>Госсейні Халед</t>
  </si>
  <si>
    <t>978-617-679-958-0</t>
  </si>
  <si>
    <t>50000000000014214</t>
  </si>
  <si>
    <t>Книга Кондитерка-втікачка</t>
  </si>
  <si>
    <t>Луїз Міллер</t>
  </si>
  <si>
    <t>жіноча проза</t>
  </si>
  <si>
    <t>978-966-448-058-8</t>
  </si>
  <si>
    <t>50000000000094820</t>
  </si>
  <si>
    <t>Книга Обери мене</t>
  </si>
  <si>
    <t>Кейт Стейман-Лондон</t>
  </si>
  <si>
    <t>978-966-679-981-7</t>
  </si>
  <si>
    <t>50000000000079520</t>
  </si>
  <si>
    <t>Книга Три чоловіки для Вільми</t>
  </si>
  <si>
    <t>Ґюдрун Скреттінґ</t>
  </si>
  <si>
    <t>978-966-679-962-6</t>
  </si>
  <si>
    <t>50000000000078780</t>
  </si>
  <si>
    <t>Книга Вдома</t>
  </si>
  <si>
    <t>Юдіт Германн</t>
  </si>
  <si>
    <t>978-966-448-090-8</t>
  </si>
  <si>
    <t>50000000000101529</t>
  </si>
  <si>
    <t>Книга 28: Наступного літа в той самий час</t>
  </si>
  <si>
    <t>Елін Гільдербрант</t>
  </si>
  <si>
    <t>978-966-448-163-9</t>
  </si>
  <si>
    <t>50000000000112607</t>
  </si>
  <si>
    <t>Книга Світло далекої зірки</t>
  </si>
  <si>
    <t>Аманда Лі Коу</t>
  </si>
  <si>
    <t>978-966-448-009-0</t>
  </si>
  <si>
    <t>50000000000088683</t>
  </si>
  <si>
    <t>Книга Природа всіх речей</t>
  </si>
  <si>
    <t>Гілберт Елізабет</t>
  </si>
  <si>
    <t>978-617-679-939-9</t>
  </si>
  <si>
    <t>50000000000001689</t>
  </si>
  <si>
    <t>Книга Їсти, молитися, кохати</t>
  </si>
  <si>
    <t>978-617-679-153-9</t>
  </si>
  <si>
    <t>10058000000038805</t>
  </si>
  <si>
    <t>Книга Місто дівчат</t>
  </si>
  <si>
    <t>978-617-679-712-8</t>
  </si>
  <si>
    <t>50000000000042875</t>
  </si>
  <si>
    <t>Книга Суворі чоловіки</t>
  </si>
  <si>
    <t>978-966-679-987-9</t>
  </si>
  <si>
    <t>50000000000084490</t>
  </si>
  <si>
    <t>Книга Я згодна</t>
  </si>
  <si>
    <t>978-966-448-093-9</t>
  </si>
  <si>
    <t>50000000000104224</t>
  </si>
  <si>
    <t>Книга Кактус</t>
  </si>
  <si>
    <t>Гейвуд Сара</t>
  </si>
  <si>
    <t>978-617-679-823-1</t>
  </si>
  <si>
    <t>50000000000071493</t>
  </si>
  <si>
    <t>Книга Заручники душі</t>
  </si>
  <si>
    <t>Жанна Бенамер</t>
  </si>
  <si>
    <t>978-966-679-986-2</t>
  </si>
  <si>
    <t>50000000000080884</t>
  </si>
  <si>
    <t>Книга Острів</t>
  </si>
  <si>
    <t>Слоньовська Жанна</t>
  </si>
  <si>
    <t>978-617-679-794-4</t>
  </si>
  <si>
    <t>50000000000062262</t>
  </si>
  <si>
    <t>Книга Саме час знову запалити зірки</t>
  </si>
  <si>
    <t>Ґрімальді Віржіні</t>
  </si>
  <si>
    <t>978-617-679-588-9</t>
  </si>
  <si>
    <t>50000000000053014</t>
  </si>
  <si>
    <t>Книга Нормальні люди</t>
  </si>
  <si>
    <t>Руні Саллі</t>
  </si>
  <si>
    <t>978-617-679-802-6</t>
  </si>
  <si>
    <t>50000000000059161</t>
  </si>
  <si>
    <t>Книга Розмови з друзями</t>
  </si>
  <si>
    <t>978-617-679-896-5</t>
  </si>
  <si>
    <t>50000000000071085</t>
  </si>
  <si>
    <t>Книга Де ж ти дівся, світе мій прекрасний?</t>
  </si>
  <si>
    <t>978-966-679-992-3</t>
  </si>
  <si>
    <t>50000000000085027</t>
  </si>
  <si>
    <t>Книга Поцілунок у Нью-Йорку</t>
  </si>
  <si>
    <t>Кетрін Райдер</t>
  </si>
  <si>
    <t>978-966-679-960-2</t>
  </si>
  <si>
    <t>50000000000077189</t>
  </si>
  <si>
    <t>Книга Поцілунок у Парижі</t>
  </si>
  <si>
    <t>978-966-448-059-5</t>
  </si>
  <si>
    <t>50000000000094403</t>
  </si>
  <si>
    <t>Книга Твій милий Скрудж</t>
  </si>
  <si>
    <t>Меґан Квінн</t>
  </si>
  <si>
    <t>978-966-448-233-9</t>
  </si>
  <si>
    <t>50000000000116613</t>
  </si>
  <si>
    <t>Книга Щасливі люди читають книжки і п’ють каву</t>
  </si>
  <si>
    <t>Мартен-Люган Аньєс</t>
  </si>
  <si>
    <t>978-617-679-284-0</t>
  </si>
  <si>
    <t>10058000000046056</t>
  </si>
  <si>
    <t>Книга Закохані в книжки не сплять на самоті</t>
  </si>
  <si>
    <t>978-617-679-310-6</t>
  </si>
  <si>
    <t>50000000000016634</t>
  </si>
  <si>
    <t>Книга Щастя в моїх руках</t>
  </si>
  <si>
    <t>978-617-679-355-7</t>
  </si>
  <si>
    <t>50000000000010658</t>
  </si>
  <si>
    <t>Книга Вибачте, на мене чекають</t>
  </si>
  <si>
    <t>978-617-679-895-8</t>
  </si>
  <si>
    <t>50000000000066866</t>
  </si>
  <si>
    <t>Книга Морт</t>
  </si>
  <si>
    <t>Пратчетт Террі</t>
  </si>
  <si>
    <t>класична перекл.проза</t>
  </si>
  <si>
    <t>978-617-679-483-7</t>
  </si>
  <si>
    <t>50000000000020941</t>
  </si>
  <si>
    <t>Книга Жнець</t>
  </si>
  <si>
    <t>978-617-679-538-4</t>
  </si>
  <si>
    <t>50000000000029973</t>
  </si>
  <si>
    <t>Книга Душевна музика</t>
  </si>
  <si>
    <t>978-617-679-726-5</t>
  </si>
  <si>
    <t>50000000000042970</t>
  </si>
  <si>
    <t>Книга Батько Вепр</t>
  </si>
  <si>
    <t>978-617-679-243-7</t>
  </si>
  <si>
    <t>50000000000046439</t>
  </si>
  <si>
    <t>Книга Крадій часу</t>
  </si>
  <si>
    <t>978-617-679-882-8</t>
  </si>
  <si>
    <t>50000000000065989</t>
  </si>
  <si>
    <t>Книга Право на чари</t>
  </si>
  <si>
    <t>978-617-679-469-1</t>
  </si>
  <si>
    <t>50000000000016632</t>
  </si>
  <si>
    <t>Книга Віщі сестри</t>
  </si>
  <si>
    <t>978-617-679-524-7</t>
  </si>
  <si>
    <t>50000000000026808</t>
  </si>
  <si>
    <t>Книга Відьми за кордоном</t>
  </si>
  <si>
    <t>978-617-679-732-6</t>
  </si>
  <si>
    <t>50000000000045276</t>
  </si>
  <si>
    <t>Книга Пані та панове</t>
  </si>
  <si>
    <t>978-617-679-780-7</t>
  </si>
  <si>
    <t>50000000000064453</t>
  </si>
  <si>
    <t>Книга Маскарад</t>
  </si>
  <si>
    <t>978-617-679-911-5</t>
  </si>
  <si>
    <t>50000000000067357</t>
  </si>
  <si>
    <t>Книга Бери за горло</t>
  </si>
  <si>
    <t>978-966-448-086-1</t>
  </si>
  <si>
    <t>50000000000098764</t>
  </si>
  <si>
    <t>Книга Вільні малолюдці</t>
  </si>
  <si>
    <t>978-617-679-837-8</t>
  </si>
  <si>
    <t>50000000000059840</t>
  </si>
  <si>
    <t>Книга Повен неба капелюх</t>
  </si>
  <si>
    <t>978-617-679-908-5</t>
  </si>
  <si>
    <t>50000000000067354</t>
  </si>
  <si>
    <t>Книга Зимар</t>
  </si>
  <si>
    <t>978-966-448-230-8</t>
  </si>
  <si>
    <t>50000000000115720</t>
  </si>
  <si>
    <t>Книга Колір магії</t>
  </si>
  <si>
    <t>978-617-679-453-0</t>
  </si>
  <si>
    <t>50000000000014226</t>
  </si>
  <si>
    <t>Книга Химерне сяйво</t>
  </si>
  <si>
    <t>978-617-679-489-9</t>
  </si>
  <si>
    <t>50000000000021798</t>
  </si>
  <si>
    <t>Книга Чаротворці</t>
  </si>
  <si>
    <t>978-617-679-661-9</t>
  </si>
  <si>
    <t>50000000000035828</t>
  </si>
  <si>
    <t>Книга Ерік</t>
  </si>
  <si>
    <t>978-617-679-773-9</t>
  </si>
  <si>
    <t>50000000000056642</t>
  </si>
  <si>
    <t>Книга Цікаві часи</t>
  </si>
  <si>
    <t>978-966-448-055-7</t>
  </si>
  <si>
    <t>50000000000093404</t>
  </si>
  <si>
    <t>Книга Останній континент</t>
  </si>
  <si>
    <t>978-966-448-129-5</t>
  </si>
  <si>
    <t>50000000000106282</t>
  </si>
  <si>
    <t>Книга Варта! Варта!</t>
  </si>
  <si>
    <t>978-617-679-700-5</t>
  </si>
  <si>
    <t>50000000000040712</t>
  </si>
  <si>
    <t>Книга Озброєні</t>
  </si>
  <si>
    <t>978-617-679-747-0</t>
  </si>
  <si>
    <t>50000000000049866</t>
  </si>
  <si>
    <t>Книга Глиняні ноги</t>
  </si>
  <si>
    <t>978-617-679-779-1</t>
  </si>
  <si>
    <t>50000000000063980</t>
  </si>
  <si>
    <t>Книга Джинґо</t>
  </si>
  <si>
    <t>978-617-679-910-8</t>
  </si>
  <si>
    <t>50000000000067356</t>
  </si>
  <si>
    <t>Книга Поштова лихоманка</t>
  </si>
  <si>
    <t>978-617-679-772-2</t>
  </si>
  <si>
    <t>50000000000054915</t>
  </si>
  <si>
    <t>Книга Правда</t>
  </si>
  <si>
    <t>978-617-679-445-5</t>
  </si>
  <si>
    <t>50000000000014225</t>
  </si>
  <si>
    <t>Книга Піраміди</t>
  </si>
  <si>
    <t>978-617-679-909-2</t>
  </si>
  <si>
    <t>50000000000067355</t>
  </si>
  <si>
    <t>Книга Рухомі картинки</t>
  </si>
  <si>
    <t>978-617-679-912-2</t>
  </si>
  <si>
    <t>50000000000067358</t>
  </si>
  <si>
    <t>Книга Боженята</t>
  </si>
  <si>
    <t>978-966-448-259-9</t>
  </si>
  <si>
    <t>50000000000119589</t>
  </si>
  <si>
    <t>Книга Хлопчик у смугастій піжамі</t>
  </si>
  <si>
    <t>Джон Бойн</t>
  </si>
  <si>
    <t>978-617-679-232-1</t>
  </si>
  <si>
    <t>50000000000012346</t>
  </si>
  <si>
    <t>Книга Старий і море</t>
  </si>
  <si>
    <t>Гемінґвей Ернест</t>
  </si>
  <si>
    <t>978-617-679-391-5</t>
  </si>
  <si>
    <t>50000000000010660</t>
  </si>
  <si>
    <t>Книга Фієста. І сонце сходить</t>
  </si>
  <si>
    <t>978-617-679-390-8</t>
  </si>
  <si>
    <t>50000000000010698</t>
  </si>
  <si>
    <t>Книга Чоловіки без жінок</t>
  </si>
  <si>
    <t>978-617-679-444-8</t>
  </si>
  <si>
    <t>50000000000014233</t>
  </si>
  <si>
    <t>Книга По кому подзвін</t>
  </si>
  <si>
    <t>978-617-679-509-4</t>
  </si>
  <si>
    <t>50000000000024122</t>
  </si>
  <si>
    <t>Книга Прощавай, зброє</t>
  </si>
  <si>
    <t>978-617-679-525-4</t>
  </si>
  <si>
    <t>50000000000026678</t>
  </si>
  <si>
    <t>Книга Переможцю не дістається нічого</t>
  </si>
  <si>
    <t>978-617-679-574-2</t>
  </si>
  <si>
    <t>50000000000032465</t>
  </si>
  <si>
    <t>Книга Мати і не мати</t>
  </si>
  <si>
    <t>978-617-679-724-1</t>
  </si>
  <si>
    <t>50000000000042969</t>
  </si>
  <si>
    <t>Книга Острови поміж течій</t>
  </si>
  <si>
    <t>978-617-679-746-3</t>
  </si>
  <si>
    <t>50000000000054209</t>
  </si>
  <si>
    <t>Книга Свято, яке завжди з тобою</t>
  </si>
  <si>
    <t>978-617-679-782-1</t>
  </si>
  <si>
    <t>50000000000066689</t>
  </si>
  <si>
    <t>Книга Сніги Кіліманджаро</t>
  </si>
  <si>
    <t>978-617-679-750-0</t>
  </si>
  <si>
    <t>50000000000073961</t>
  </si>
  <si>
    <t>Книга Толлак Інґеборґи</t>
  </si>
  <si>
    <t>Туре Ренберґ</t>
  </si>
  <si>
    <t>сучасна перекладна проза</t>
  </si>
  <si>
    <t>978-966-448-034-2</t>
  </si>
  <si>
    <t>50000000000090673</t>
  </si>
  <si>
    <t>Книга Під скляним ковпаком</t>
  </si>
  <si>
    <t>Плат Сильвія</t>
  </si>
  <si>
    <t>978-617-679-296-3</t>
  </si>
  <si>
    <t>50000000000018231</t>
  </si>
  <si>
    <t>Книга Коханець леді Чаттерлей</t>
  </si>
  <si>
    <t>Лоуренс Девід Герберт</t>
  </si>
  <si>
    <t>978-617-679-359-5</t>
  </si>
  <si>
    <t>50000000000008514</t>
  </si>
  <si>
    <t>Книга Венера в хутрі (2023)</t>
  </si>
  <si>
    <t>Леопольд фон Захер-Мазох</t>
  </si>
  <si>
    <t>978-966-448-237-7</t>
  </si>
  <si>
    <t>50000000000115849</t>
  </si>
  <si>
    <t>Книга Вечір у Візантії</t>
  </si>
  <si>
    <t>Шоу Ірвін</t>
  </si>
  <si>
    <t>978-617-679-850-7</t>
  </si>
  <si>
    <t>50000000000061346</t>
  </si>
  <si>
    <t>Книга Не відпускай мене</t>
  </si>
  <si>
    <t>Ішіґуро Кадзуо</t>
  </si>
  <si>
    <t>978-617-679-295-6</t>
  </si>
  <si>
    <t>50000000000001695</t>
  </si>
  <si>
    <t>Книга Похований велетень</t>
  </si>
  <si>
    <t>978-617-679-470-7</t>
  </si>
  <si>
    <t>50000000000020948</t>
  </si>
  <si>
    <t>Книга Залишок дня</t>
  </si>
  <si>
    <t>978-617-679-623-7</t>
  </si>
  <si>
    <t>50000000000034658</t>
  </si>
  <si>
    <t>Книга Художник хиткого світу</t>
  </si>
  <si>
    <t>978-617-679-522-3</t>
  </si>
  <si>
    <t>50000000000052779</t>
  </si>
  <si>
    <t>Книга Ноктюрни. П’ять історій про музику та смеркання</t>
  </si>
  <si>
    <t>978-617-679-863-7</t>
  </si>
  <si>
    <t>50000000000064456</t>
  </si>
  <si>
    <t>Книга Безутішні</t>
  </si>
  <si>
    <t>978-617-679-800-2</t>
  </si>
  <si>
    <t>50000000000075661</t>
  </si>
  <si>
    <t>Книга Клара і Сонце</t>
  </si>
  <si>
    <t>978-617-679-951-1</t>
  </si>
  <si>
    <t>50000000000075662</t>
  </si>
  <si>
    <t>Книга Не кажіть, що в нас нічого немає</t>
  </si>
  <si>
    <t>Тієн Мадлен</t>
  </si>
  <si>
    <t>978-617-679-865-1</t>
  </si>
  <si>
    <t>50000000000065042</t>
  </si>
  <si>
    <t>Книга Вальс на прощання</t>
  </si>
  <si>
    <t>Кундера Мілан</t>
  </si>
  <si>
    <t>978-617-679-592-6</t>
  </si>
  <si>
    <t>50000000000027527</t>
  </si>
  <si>
    <t>Книга Нестерпна легкість буття</t>
  </si>
  <si>
    <t>978-617-679-701-2</t>
  </si>
  <si>
    <t>50000000000042871</t>
  </si>
  <si>
    <t>Книга Безсмертя</t>
  </si>
  <si>
    <t>978-617-679-741-8</t>
  </si>
  <si>
    <t>50000000000050018</t>
  </si>
  <si>
    <t>Книга Жарт</t>
  </si>
  <si>
    <t>978-617-679-798-2</t>
  </si>
  <si>
    <t>50000000000058339</t>
  </si>
  <si>
    <t>Книга Життя деінде</t>
  </si>
  <si>
    <t>978-617-679-861-3</t>
  </si>
  <si>
    <t>50000000000064368</t>
  </si>
  <si>
    <t>Книга Смішні кохання</t>
  </si>
  <si>
    <t>978-617-679-927-6</t>
  </si>
  <si>
    <t>50000000000075660</t>
  </si>
  <si>
    <t>Книга Книга сміху і забуття</t>
  </si>
  <si>
    <t>978-966-448-029-8</t>
  </si>
  <si>
    <t>50000000000096572</t>
  </si>
  <si>
    <t>Книга Ідентичність</t>
  </si>
  <si>
    <t>978-966-448-103-5</t>
  </si>
  <si>
    <t>50000000000110107</t>
  </si>
  <si>
    <t>Книга Картонні замки</t>
  </si>
  <si>
    <t>Марк Аксельрод</t>
  </si>
  <si>
    <t>978-617-679-578-0</t>
  </si>
  <si>
    <t>50000000000117674</t>
  </si>
  <si>
    <t>Книга Дама з долини</t>
  </si>
  <si>
    <t>Бйорнстад Кетіль</t>
  </si>
  <si>
    <t>978-617-679-903-0</t>
  </si>
  <si>
    <t>50000000000067608</t>
  </si>
  <si>
    <t>Книга У дикій глушині</t>
  </si>
  <si>
    <t>Кракауер Джон</t>
  </si>
  <si>
    <t>978-617-679-761-6</t>
  </si>
  <si>
    <t>50000000000055893</t>
  </si>
  <si>
    <t>Книга У розрідженому повітрі</t>
  </si>
  <si>
    <t>978-966-448-015-1</t>
  </si>
  <si>
    <t>50000000000090922</t>
  </si>
  <si>
    <t>Книга Ключові клапани</t>
  </si>
  <si>
    <t>Коробчук Павло</t>
  </si>
  <si>
    <t>978-617-679-656-5</t>
  </si>
  <si>
    <t>50000000000035018</t>
  </si>
  <si>
    <t>Книга Дім для Дома</t>
  </si>
  <si>
    <t>Амеліна Вікторія</t>
  </si>
  <si>
    <t>978-617-679-416-5</t>
  </si>
  <si>
    <t>50000000000013239</t>
  </si>
  <si>
    <t>Книга Позивний для Йова. Хроніки вторгнення</t>
  </si>
  <si>
    <t>Олександр Михед</t>
  </si>
  <si>
    <t>978-966-448-135-6</t>
  </si>
  <si>
    <t>50000000000108217</t>
  </si>
  <si>
    <t>Книга Котик, Півник, Шафка</t>
  </si>
  <si>
    <t>пізнавально</t>
  </si>
  <si>
    <t>978-966-448-071-7</t>
  </si>
  <si>
    <t>50000000000095535</t>
  </si>
  <si>
    <t>Книга Світ не створений</t>
  </si>
  <si>
    <t>Лаюк Мирослав</t>
  </si>
  <si>
    <t>978-617-679-575-9</t>
  </si>
  <si>
    <t>50000000000028027</t>
  </si>
  <si>
    <t>Книга Від снігів до спілих вишень</t>
  </si>
  <si>
    <t>Ірина Савка</t>
  </si>
  <si>
    <t>978-966-448-164-6</t>
  </si>
  <si>
    <t>50000000000109271</t>
  </si>
  <si>
    <t>Книга Залізна вода</t>
  </si>
  <si>
    <t>978-617-679-883-5</t>
  </si>
  <si>
    <t>50000000000065559</t>
  </si>
  <si>
    <t>Книга Король дощу</t>
  </si>
  <si>
    <t>Сергій «Колос» Мартинюк</t>
  </si>
  <si>
    <t>978-966-679-984-8</t>
  </si>
  <si>
    <t>50000000000082976</t>
  </si>
  <si>
    <t>Книга Сон короля</t>
  </si>
  <si>
    <t>Галина Матевєєва</t>
  </si>
  <si>
    <t>978-966-448-244-5</t>
  </si>
  <si>
    <t>50000000000117181</t>
  </si>
  <si>
    <t>Книга Андрофаги</t>
  </si>
  <si>
    <t>Данило Клочко</t>
  </si>
  <si>
    <t>978-966-448-080-9</t>
  </si>
  <si>
    <t>50000000000097347</t>
  </si>
  <si>
    <t>Книга Білий попіл</t>
  </si>
  <si>
    <t>Павлюк Ілларіон</t>
  </si>
  <si>
    <t>978-617-679-526-1</t>
  </si>
  <si>
    <t>50000000000022854</t>
  </si>
  <si>
    <t>Книга Танець недоумка</t>
  </si>
  <si>
    <t>978-617-679-720-3</t>
  </si>
  <si>
    <t>50000000000043548</t>
  </si>
  <si>
    <t>Книга Я бачу, вас цікавить пітьма</t>
  </si>
  <si>
    <t>978-617-679-832-3</t>
  </si>
  <si>
    <t>50000000000059838</t>
  </si>
  <si>
    <t>Книга Часу немає</t>
  </si>
  <si>
    <t>Рустем Халіл</t>
  </si>
  <si>
    <t>978-966-448-076-2</t>
  </si>
  <si>
    <t>50000000000098750</t>
  </si>
  <si>
    <t>Книга Забуття</t>
  </si>
  <si>
    <t>Малярчук Таня</t>
  </si>
  <si>
    <t>978-617-679-330-4</t>
  </si>
  <si>
    <t>50000000000001952</t>
  </si>
  <si>
    <t>Книга Вічний календар</t>
  </si>
  <si>
    <t>978-617-679-725-8</t>
  </si>
  <si>
    <t>50000000000043542</t>
  </si>
  <si>
    <t>Книга Її порожні місця</t>
  </si>
  <si>
    <t>Анна Грувер</t>
  </si>
  <si>
    <t>978-966-448-050-2</t>
  </si>
  <si>
    <t>50000000000093748</t>
  </si>
  <si>
    <t>Книга Люди на каві</t>
  </si>
  <si>
    <t>978-966-448-229-2</t>
  </si>
  <si>
    <t>50000000000115055</t>
  </si>
  <si>
    <t>Книга Жінки їхніх чоловіків. Старі люди</t>
  </si>
  <si>
    <t>Андрухович Софія</t>
  </si>
  <si>
    <t>978-966-448-125-7</t>
  </si>
  <si>
    <t>50000000000106260</t>
  </si>
  <si>
    <t>Книга Фелікс Австрія</t>
  </si>
  <si>
    <t>978-617-679-082-2</t>
  </si>
  <si>
    <t>10058000000025576</t>
  </si>
  <si>
    <t>Книга Амадока</t>
  </si>
  <si>
    <t>978-617-679-629-9</t>
  </si>
  <si>
    <t>50000000000053472</t>
  </si>
  <si>
    <t>Книга Танго з духами</t>
  </si>
  <si>
    <t>Марічка Крижанівська</t>
  </si>
  <si>
    <t>978-966-448-209-4</t>
  </si>
  <si>
    <t>50000000000113691</t>
  </si>
  <si>
    <t>Книга Барні 613</t>
  </si>
  <si>
    <t>Юлія Чернінька</t>
  </si>
  <si>
    <t>978-966-448-245-2</t>
  </si>
  <si>
    <t>50000000000118655</t>
  </si>
  <si>
    <t>Книга Віндобонський апокриф</t>
  </si>
  <si>
    <t>Катерина Девдера</t>
  </si>
  <si>
    <t>978-966-448-223-0</t>
  </si>
  <si>
    <t>50000000000118870</t>
  </si>
  <si>
    <t>Книга Ловець океану</t>
  </si>
  <si>
    <t>Єрмоленко Володимир</t>
  </si>
  <si>
    <t>978-617-679-371-7</t>
  </si>
  <si>
    <t>50000000000009682</t>
  </si>
  <si>
    <t>Книга Забута мелодія</t>
  </si>
  <si>
    <t>Сайко Оксана</t>
  </si>
  <si>
    <t>978-617-679-659-6</t>
  </si>
  <si>
    <t>50000000000046895</t>
  </si>
  <si>
    <t>Книга Господь не любить веганів</t>
  </si>
  <si>
    <t>Ганна Городецька</t>
  </si>
  <si>
    <t>978-966-448-146-2</t>
  </si>
  <si>
    <t>50000000000113394</t>
  </si>
  <si>
    <t>Книга Спитайте Мієчку</t>
  </si>
  <si>
    <t>Кузнєцова Євгенія</t>
  </si>
  <si>
    <t>978-617-679-855-2</t>
  </si>
  <si>
    <t>50000000000064370</t>
  </si>
  <si>
    <t>Книга Драбина</t>
  </si>
  <si>
    <t>978-966-448-097-7</t>
  </si>
  <si>
    <t>50000000000102040</t>
  </si>
  <si>
    <t>Книга Кульбаба</t>
  </si>
  <si>
    <t>Квітка Налада</t>
  </si>
  <si>
    <t>978-966-679-999-2</t>
  </si>
  <si>
    <t>50000000000085767</t>
  </si>
  <si>
    <t>Книга Ніч остання</t>
  </si>
  <si>
    <t>Неля Шейко-Медведєва</t>
  </si>
  <si>
    <t>978-966-448-159-2</t>
  </si>
  <si>
    <t>50000000000109395</t>
  </si>
  <si>
    <t>Книга 69 спецій для Серця</t>
  </si>
  <si>
    <t>Андрій Гудима</t>
  </si>
  <si>
    <t>978-966-448-171-4</t>
  </si>
  <si>
    <t>50000000000114834</t>
  </si>
  <si>
    <t>Книга Готель «Велика Пруссія»</t>
  </si>
  <si>
    <t>Богдан Коломійчук</t>
  </si>
  <si>
    <t>978-617-679-675-6</t>
  </si>
  <si>
    <t>50000000000037417</t>
  </si>
  <si>
    <t>Книга Експрес до Ґаліції</t>
  </si>
  <si>
    <t>978-617-679-776-0</t>
  </si>
  <si>
    <t>50000000000057763</t>
  </si>
  <si>
    <t>Книга 300 миль на схід</t>
  </si>
  <si>
    <t>978-966-679-975-6</t>
  </si>
  <si>
    <t>50000000000078514</t>
  </si>
  <si>
    <t>Книга Московіада (2023)</t>
  </si>
  <si>
    <t>Юрій Андрухович</t>
  </si>
  <si>
    <t>978-966-448-089-2</t>
  </si>
  <si>
    <t>50000000000102920</t>
  </si>
  <si>
    <t>Книга Тема для медитації</t>
  </si>
  <si>
    <t>Леонід Кононович</t>
  </si>
  <si>
    <t>978-966-448-160-8</t>
  </si>
  <si>
    <t>50000000000110902</t>
  </si>
  <si>
    <t>Книга Лексикон таємних знань</t>
  </si>
  <si>
    <t>Тарас Прохасько</t>
  </si>
  <si>
    <t>978-966-448-165-3</t>
  </si>
  <si>
    <t>50000000000113158</t>
  </si>
  <si>
    <t>Книга Воццек</t>
  </si>
  <si>
    <t>978-966-448-243-8</t>
  </si>
  <si>
    <t>50000000000118648</t>
  </si>
  <si>
    <t>Книга Іван і Феба</t>
  </si>
  <si>
    <t>Луцишина Оксана</t>
  </si>
  <si>
    <t>978-617-679-527-8</t>
  </si>
  <si>
    <t>50000000000043547</t>
  </si>
  <si>
    <t>Книга Коко 2.0</t>
  </si>
  <si>
    <t>Бату Дорж</t>
  </si>
  <si>
    <t>978-966-448-032-8</t>
  </si>
  <si>
    <t>50000000000089710</t>
  </si>
  <si>
    <t>Книга Франческа. Повелителька траєкторій</t>
  </si>
  <si>
    <t>978-617-679-485-1</t>
  </si>
  <si>
    <t>50000000000021791</t>
  </si>
  <si>
    <t>Книга Франческа. Володарка офіцерського жетона</t>
  </si>
  <si>
    <t>978-617-679-682-4</t>
  </si>
  <si>
    <t>50000000000038849</t>
  </si>
  <si>
    <t>Книга Таємниця старого Лами</t>
  </si>
  <si>
    <t>978-617-679-888-0</t>
  </si>
  <si>
    <t>50000000000067615</t>
  </si>
  <si>
    <t>Книга Стань лікарем на 24 години</t>
  </si>
  <si>
    <t>вік 12-15</t>
  </si>
  <si>
    <t>Анн-Шарлот Ґотьє, Паскаль Прево</t>
  </si>
  <si>
    <t>дитячі пізнавальні книжки</t>
  </si>
  <si>
    <t>підліткам</t>
  </si>
  <si>
    <t>978-966-679-994-7</t>
  </si>
  <si>
    <t>50000000000084755</t>
  </si>
  <si>
    <t>240х300</t>
  </si>
  <si>
    <t>Книга Джордж і таємний ключ до Всесвіту</t>
  </si>
  <si>
    <t>вік 9-12</t>
  </si>
  <si>
    <t>Гокінґ Стівен, Гокінґ Люсі</t>
  </si>
  <si>
    <t>джордж і космос</t>
  </si>
  <si>
    <t>978-617-679-222-2</t>
  </si>
  <si>
    <t>10058000000046060</t>
  </si>
  <si>
    <t>Книга Джордж і скарби космосу</t>
  </si>
  <si>
    <t>978-617-679-291-8</t>
  </si>
  <si>
    <t>50000000000001957</t>
  </si>
  <si>
    <t>Книга Джордж і Великий вибух</t>
  </si>
  <si>
    <t>978-617-679-379-3</t>
  </si>
  <si>
    <t>50000000000010662</t>
  </si>
  <si>
    <t>Книга Джордж і незламний код</t>
  </si>
  <si>
    <t>978-617-679-481-3</t>
  </si>
  <si>
    <t>50000000000020940</t>
  </si>
  <si>
    <t>Книга Джордж і блакитний супутник</t>
  </si>
  <si>
    <t>978-617-679-533-9</t>
  </si>
  <si>
    <t>50000000000024124</t>
  </si>
  <si>
    <t>Книга Джордж і корабель часу</t>
  </si>
  <si>
    <t>Гокінґ Люсі</t>
  </si>
  <si>
    <t>978-617-679-664-0</t>
  </si>
  <si>
    <t>50000000000035088</t>
  </si>
  <si>
    <t>Книга Як змайструвати автомобіль</t>
  </si>
  <si>
    <t>Содомка Мартін</t>
  </si>
  <si>
    <t>як змайструвати</t>
  </si>
  <si>
    <t>978-617-679-119-5</t>
  </si>
  <si>
    <t>10058000000025581</t>
  </si>
  <si>
    <t>220х220</t>
  </si>
  <si>
    <t>Книга Як змайструвати літак</t>
  </si>
  <si>
    <t>978-617-679-149-2</t>
  </si>
  <si>
    <t>Книга Як змайструвати мотоцикл</t>
  </si>
  <si>
    <t>978-617-679-231-4</t>
  </si>
  <si>
    <t>10058000000045696</t>
  </si>
  <si>
    <t>Книга Як збудувати дім</t>
  </si>
  <si>
    <t>978-617-679-380-9</t>
  </si>
  <si>
    <t>50000000000010661</t>
  </si>
  <si>
    <t>Книга Як прокласти залізницю</t>
  </si>
  <si>
    <t>978-617-679-584-1</t>
  </si>
  <si>
    <t>50000000000026810</t>
  </si>
  <si>
    <t>Книга Шептицький від А до Я</t>
  </si>
  <si>
    <t>Терещук Г., Думанська О.</t>
  </si>
  <si>
    <t>від А до Я</t>
  </si>
  <si>
    <t>978-617-679-177-5</t>
  </si>
  <si>
    <t>10058000000038810</t>
  </si>
  <si>
    <t>220х290</t>
  </si>
  <si>
    <t>Книга Франко від А до Я</t>
  </si>
  <si>
    <t>Тихолоз Богдан, Тихолоз Наталя</t>
  </si>
  <si>
    <t>978-617-679-302-1</t>
  </si>
  <si>
    <t>50000000000001956</t>
  </si>
  <si>
    <t>Книга Шевченко від А до Я</t>
  </si>
  <si>
    <t>Ушкалов Леонід</t>
  </si>
  <si>
    <t>978-617-679-301-4</t>
  </si>
  <si>
    <t>50000000000008086</t>
  </si>
  <si>
    <t>Книга Антонич від А до Я</t>
  </si>
  <si>
    <t>Ільницький Данило</t>
  </si>
  <si>
    <t>978-617-679-298-7</t>
  </si>
  <si>
    <t>50000000000018230</t>
  </si>
  <si>
    <t>Книга Сковорода від А до Я</t>
  </si>
  <si>
    <t>978-617-679-263-5</t>
  </si>
  <si>
    <t>50000000000036193</t>
  </si>
  <si>
    <t>Книга Кобилянська від А до Я</t>
  </si>
  <si>
    <t>Світлана Кирилюк</t>
  </si>
  <si>
    <t>978-617-679-783-8</t>
  </si>
  <si>
    <t>50000000000080890</t>
  </si>
  <si>
    <t>Книга Пришвидшений курс Python</t>
  </si>
  <si>
    <t>Маттес Ерік</t>
  </si>
  <si>
    <t>978-617-679-853-8</t>
  </si>
  <si>
    <t>50000000000064458</t>
  </si>
  <si>
    <t>170х215</t>
  </si>
  <si>
    <t>Книга PYTHON для дітей</t>
  </si>
  <si>
    <t>Бріґґс Джейсон Р.</t>
  </si>
  <si>
    <t>програмування для дітей</t>
  </si>
  <si>
    <t>978-617-679-396-0</t>
  </si>
  <si>
    <t>50000000000014222</t>
  </si>
  <si>
    <t>Книга Javascript для дітей</t>
  </si>
  <si>
    <t>Морґан Нік</t>
  </si>
  <si>
    <t>978-617-679-479-0</t>
  </si>
  <si>
    <t>50000000000020949</t>
  </si>
  <si>
    <t>Книга Scratch для дітей</t>
  </si>
  <si>
    <t>Марджі Маджед</t>
  </si>
  <si>
    <t>978-617-679-762-3</t>
  </si>
  <si>
    <t>50000000000057505</t>
  </si>
  <si>
    <t>Книга Ruby для дітей</t>
  </si>
  <si>
    <t>Вайнштейн Ерік</t>
  </si>
  <si>
    <t>978-617-679-839-2</t>
  </si>
  <si>
    <t>50000000000062258</t>
  </si>
  <si>
    <t>Книга Кодер країни ОЗ</t>
  </si>
  <si>
    <t>вік 6-8</t>
  </si>
  <si>
    <t>Ніса Інджі</t>
  </si>
  <si>
    <t>978-966-448-157-8</t>
  </si>
  <si>
    <t>50000000000114645</t>
  </si>
  <si>
    <t>135х210</t>
  </si>
  <si>
    <t>Книга Куди і звідки</t>
  </si>
  <si>
    <t>Творча майстерня «Аґрафка»</t>
  </si>
  <si>
    <t>978-617-679-821-7</t>
  </si>
  <si>
    <t>50000000000061216</t>
  </si>
  <si>
    <t>335х240</t>
  </si>
  <si>
    <t>Книга Я так бачу</t>
  </si>
  <si>
    <t>978-617-679-480-6</t>
  </si>
  <si>
    <t>50000000000018229</t>
  </si>
  <si>
    <t>260х280</t>
  </si>
  <si>
    <t>Книга Голосно, тихо, пошепки</t>
  </si>
  <si>
    <t>978-617-679-363-2</t>
  </si>
  <si>
    <t>50000000000009359</t>
  </si>
  <si>
    <t>Книга Війна, що змінила Рондо</t>
  </si>
  <si>
    <t>дитячі книжки-картинки</t>
  </si>
  <si>
    <t>книжки-картинки</t>
  </si>
  <si>
    <t>978-617-679-105-8</t>
  </si>
  <si>
    <t>10058000000025353</t>
  </si>
  <si>
    <t>Книга Розповідь про Україну. Гімн слави та свободи</t>
  </si>
  <si>
    <t>Майкл Семпсон, Олена Харченко</t>
  </si>
  <si>
    <t>978-966-448-043-4</t>
  </si>
  <si>
    <t>50000000000092350</t>
  </si>
  <si>
    <t>254х254</t>
  </si>
  <si>
    <t>Книга Абетка війни</t>
  </si>
  <si>
    <t>Соломія Степаненко, Євген Степаненко</t>
  </si>
  <si>
    <t>978-966-448-094-6</t>
  </si>
  <si>
    <t>50000000000101583</t>
  </si>
  <si>
    <t>200х248</t>
  </si>
  <si>
    <t>Книга Креативний нотатник Кав’ярня. Мій перший бізнес</t>
  </si>
  <si>
    <t>Бережніцка Юстина</t>
  </si>
  <si>
    <t>нотатник</t>
  </si>
  <si>
    <t>978-617-679-900-9</t>
  </si>
  <si>
    <t>50000000000067614</t>
  </si>
  <si>
    <t>220х295</t>
  </si>
  <si>
    <t>Книга Лесеві історії. Експериментуй і дізнавайся</t>
  </si>
  <si>
    <t>Смаль Юля</t>
  </si>
  <si>
    <t>978-617-679-621-3</t>
  </si>
  <si>
    <t>50000000000038846</t>
  </si>
  <si>
    <t>Книга 501 факт, який треба знати з... географії</t>
  </si>
  <si>
    <t>Стенб’юрі Сара</t>
  </si>
  <si>
    <t>978-617-679-569-8</t>
  </si>
  <si>
    <t>50000000000050019</t>
  </si>
  <si>
    <t>Книга 501 факт, який треба знати з... історії</t>
  </si>
  <si>
    <t>Реттл Елісон</t>
  </si>
  <si>
    <t>978-617-679-873-6</t>
  </si>
  <si>
    <t>50000000000066867</t>
  </si>
  <si>
    <t>Книга 501 факт, який треба знати з... історії України</t>
  </si>
  <si>
    <t>Анна Шиманська, Андрій Шиманський</t>
  </si>
  <si>
    <t>978-966-448-151-6</t>
  </si>
  <si>
    <t>50000000000116103</t>
  </si>
  <si>
    <t>Книга Здолай булінг разом із героями казок</t>
  </si>
  <si>
    <t>Форнасарі Елеонора</t>
  </si>
  <si>
    <t>978-617-679-899-6</t>
  </si>
  <si>
    <t>50000000000069180</t>
  </si>
  <si>
    <t>218х290</t>
  </si>
  <si>
    <t>Книга Ключі сили</t>
  </si>
  <si>
    <t>Ройз Світлана</t>
  </si>
  <si>
    <t>978-966-448-031-1</t>
  </si>
  <si>
    <t>50000000000089907</t>
  </si>
  <si>
    <t>Книга Таємниця Життя та смерті</t>
  </si>
  <si>
    <t>978-617-679-947-4</t>
  </si>
  <si>
    <t>50000000000075783</t>
  </si>
  <si>
    <t>205х240</t>
  </si>
  <si>
    <t>Книга 7 звичок щасливих дітей</t>
  </si>
  <si>
    <t>Шон Кові</t>
  </si>
  <si>
    <t>978-966-679-979-4</t>
  </si>
  <si>
    <t>50000000000079523</t>
  </si>
  <si>
    <t>210х270</t>
  </si>
  <si>
    <t>Книга Ловець пластику та інші професії майбутнього</t>
  </si>
  <si>
    <t>Россі Софія, Канепа Карло</t>
  </si>
  <si>
    <t>978-617-679-934-4</t>
  </si>
  <si>
    <t>50000000000073226</t>
  </si>
  <si>
    <t>Книга Хімія огидних речей</t>
  </si>
  <si>
    <t>Маттіа Крівелліні, Валерія Бараттіні, Франческа Горіні</t>
  </si>
  <si>
    <t>978-966-448-101-1</t>
  </si>
  <si>
    <t>50000000000103451</t>
  </si>
  <si>
    <t>Книга Незвичайні хобі</t>
  </si>
  <si>
    <t>Алла Гутніченко</t>
  </si>
  <si>
    <t>978-966-448-111-0</t>
  </si>
  <si>
    <t>50000000000117939</t>
  </si>
  <si>
    <t>Книга Емоціємір інспектора Дила</t>
  </si>
  <si>
    <t>Ісерн Сусанна</t>
  </si>
  <si>
    <t>978-617-679-766-1</t>
  </si>
  <si>
    <t>50000000000054444</t>
  </si>
  <si>
    <t>245х265</t>
  </si>
  <si>
    <t>Книга Таємне життя єдинорогів</t>
  </si>
  <si>
    <t>Серафіні Теміса</t>
  </si>
  <si>
    <t>978-617-679-735-7</t>
  </si>
  <si>
    <t>50000000000046337</t>
  </si>
  <si>
    <t>245х290</t>
  </si>
  <si>
    <t>Книга Коти і кішки й маленька мишка</t>
  </si>
  <si>
    <t>вік 3-5</t>
  </si>
  <si>
    <t>Вікторія Солтис-Доан</t>
  </si>
  <si>
    <t>дитячі книжки-розглядалки</t>
  </si>
  <si>
    <t>віммельбух</t>
  </si>
  <si>
    <t>978-966-448-037-3</t>
  </si>
  <si>
    <t>50000000000092405</t>
  </si>
  <si>
    <t>218х209</t>
  </si>
  <si>
    <t>Книга Що будують звірята?</t>
  </si>
  <si>
    <t>Дзюбак Емілія</t>
  </si>
  <si>
    <t>978-966-448-127-1</t>
  </si>
  <si>
    <t>50000000000107159</t>
  </si>
  <si>
    <t>280х340</t>
  </si>
  <si>
    <t>Книга Незвичайна дружба у світі рослин і тварин</t>
  </si>
  <si>
    <t>978-617-679-866-8</t>
  </si>
  <si>
    <t>50000000000065556</t>
  </si>
  <si>
    <t>230х310</t>
  </si>
  <si>
    <t>Книга Рік у лісі</t>
  </si>
  <si>
    <t>978-617-679-278-9</t>
  </si>
  <si>
    <t>10058000000046058</t>
  </si>
  <si>
    <t>Книга Гномики</t>
  </si>
  <si>
    <t>Шимановіч Мацєй</t>
  </si>
  <si>
    <t>978-617-679-703-6</t>
  </si>
  <si>
    <t>50000000000040927</t>
  </si>
  <si>
    <t>Книга Різдвяні головоломки</t>
  </si>
  <si>
    <t>Тадгоуп Саймон</t>
  </si>
  <si>
    <t>978-617-679-754-8</t>
  </si>
  <si>
    <t>50000000000047184</t>
  </si>
  <si>
    <t>Книга Тихо! Триває репетиція</t>
  </si>
  <si>
    <t>Віктор Мартинюк</t>
  </si>
  <si>
    <t>978-966-448-110-3</t>
  </si>
  <si>
    <t>50000000000112370</t>
  </si>
  <si>
    <t>290х230</t>
  </si>
  <si>
    <t>Книга Емоції Ґастона. Я боюся</t>
  </si>
  <si>
    <t>Ш’єн Шо Шін Орелі</t>
  </si>
  <si>
    <t>978-617-679-872-9</t>
  </si>
  <si>
    <t>50000000000065983</t>
  </si>
  <si>
    <t>160х160</t>
  </si>
  <si>
    <t>Книга Емоції Ґастона. Я радію</t>
  </si>
  <si>
    <t>978-617-679-871-2</t>
  </si>
  <si>
    <t>50000000000065984</t>
  </si>
  <si>
    <t>Книга Емоції Ґастона. Я сумую</t>
  </si>
  <si>
    <t>978-617-679-885-9</t>
  </si>
  <si>
    <t>50000000000065986</t>
  </si>
  <si>
    <t>Книга Емоції Ґастона. Я шаленію</t>
  </si>
  <si>
    <t>978-617-679-884-2</t>
  </si>
  <si>
    <t>50000000000065987</t>
  </si>
  <si>
    <t>Книга Факти і чутки про машини</t>
  </si>
  <si>
    <t>Артур Новіцький</t>
  </si>
  <si>
    <t>978-966-448-238-4</t>
  </si>
  <si>
    <t>50000000000117582</t>
  </si>
  <si>
    <t>260х310</t>
  </si>
  <si>
    <t>Книга Легендарні крадіжки</t>
  </si>
  <si>
    <t>Соледад Ромеро Маріньйо</t>
  </si>
  <si>
    <t>978-966-448-106-6</t>
  </si>
  <si>
    <t>50000000000109663</t>
  </si>
  <si>
    <t>220х275</t>
  </si>
  <si>
    <t>Книга П'єр і Місто лабіринтів</t>
  </si>
  <si>
    <t>Маруяма Чіхіро</t>
  </si>
  <si>
    <t>978-617-679-220-8</t>
  </si>
  <si>
    <t>50000000000000543</t>
  </si>
  <si>
    <t>260х350</t>
  </si>
  <si>
    <t>Книга П'єр і Місто лабіринтів. Таємниця Емпайр Мейз Тауер</t>
  </si>
  <si>
    <t>978-617-679-462-2</t>
  </si>
  <si>
    <t>50000000000016228</t>
  </si>
  <si>
    <t>Книга П'єр і місто лабіринтів. Таємниця повітряного замку</t>
  </si>
  <si>
    <t>Хіко Каміґакі, IC4DESIGN</t>
  </si>
  <si>
    <t>978-617-679-932-0</t>
  </si>
  <si>
    <t>50000000000078788</t>
  </si>
  <si>
    <t>Книга Стівен Гокінґ</t>
  </si>
  <si>
    <t>Ізабель Томас</t>
  </si>
  <si>
    <t>978-966-448-155-4</t>
  </si>
  <si>
    <t>50000000000118652</t>
  </si>
  <si>
    <t>Книга Анна Франк</t>
  </si>
  <si>
    <t>978-966-448-154-7</t>
  </si>
  <si>
    <t>50000000000118654</t>
  </si>
  <si>
    <t>Книга Порти</t>
  </si>
  <si>
    <t>Кассані Мія</t>
  </si>
  <si>
    <t>978-617-679-708-1</t>
  </si>
  <si>
    <t>50000000000041444</t>
  </si>
  <si>
    <t>230х320</t>
  </si>
  <si>
    <t>Книга Забави для мозку</t>
  </si>
  <si>
    <t>Тінареллі Беатріче</t>
  </si>
  <si>
    <t>978-617-679-925-2</t>
  </si>
  <si>
    <t>50000000000075770</t>
  </si>
  <si>
    <t>270х360</t>
  </si>
  <si>
    <t>Книга Велика книга різдвяних ігор</t>
  </si>
  <si>
    <t>Бордін Клаудія</t>
  </si>
  <si>
    <t>978-617-679-738-8</t>
  </si>
  <si>
    <t>50000000000046426</t>
  </si>
  <si>
    <t>Книга СКОРО РІЗДВО!</t>
  </si>
  <si>
    <t>978-966-448-054-0</t>
  </si>
  <si>
    <t>50000000000094057</t>
  </si>
  <si>
    <t>Книга Карти</t>
  </si>
  <si>
    <t>Мізелінські Олександра і Даніель</t>
  </si>
  <si>
    <t>978-617-679-063-1</t>
  </si>
  <si>
    <t>10058000000025405</t>
  </si>
  <si>
    <t>275х370</t>
  </si>
  <si>
    <t>Книга Карти. Нові мандрівки</t>
  </si>
  <si>
    <t>978-617-679-820-0</t>
  </si>
  <si>
    <t>50000000000062256</t>
  </si>
  <si>
    <t>Книга Оце так патент</t>
  </si>
  <si>
    <t>Малґожата Мицельська, Олександра та Даніель Мізелінські</t>
  </si>
  <si>
    <t>978-966-448-075-5</t>
  </si>
  <si>
    <t>50000000000104879</t>
  </si>
  <si>
    <t>Книга Склади своїх динозаврів</t>
  </si>
  <si>
    <t>Маґрін Федеріка</t>
  </si>
  <si>
    <t>978-617-679-874-3</t>
  </si>
  <si>
    <t>50000000000066868</t>
  </si>
  <si>
    <t>243х260</t>
  </si>
  <si>
    <t>Книга Склади своїх єдинорогів</t>
  </si>
  <si>
    <t>978-617-679-875-0</t>
  </si>
  <si>
    <t>50000000000075985</t>
  </si>
  <si>
    <t>Книга Склади свої машинки</t>
  </si>
  <si>
    <t>Роберта Спаньйоло</t>
  </si>
  <si>
    <t>978-966-448-083-0</t>
  </si>
  <si>
    <t>50000000000099485</t>
  </si>
  <si>
    <t>Книга Я люблю йогу!</t>
  </si>
  <si>
    <t>Берк Езґі</t>
  </si>
  <si>
    <t>978-617-679-880-4</t>
  </si>
  <si>
    <t>210х220</t>
  </si>
  <si>
    <t>Книга Колись мій тато був дуже крутий</t>
  </si>
  <si>
    <t>Неґлі Кіт</t>
  </si>
  <si>
    <t>978-617-679-709-8</t>
  </si>
  <si>
    <t>50000000000041445</t>
  </si>
  <si>
    <t>230х270</t>
  </si>
  <si>
    <t>Книга Забагато моркви</t>
  </si>
  <si>
    <t>Гадсон Кеті</t>
  </si>
  <si>
    <t>978-617-679-614-5</t>
  </si>
  <si>
    <t>50000000000033676</t>
  </si>
  <si>
    <t>Книга Гучна зимова сплячка</t>
  </si>
  <si>
    <t>978-617-679-848-4</t>
  </si>
  <si>
    <t>50000000000061213</t>
  </si>
  <si>
    <t>Книга Ідеальний рецепт до дня народження</t>
  </si>
  <si>
    <t>978-966-448-117-2</t>
  </si>
  <si>
    <t>50000000000109681</t>
  </si>
  <si>
    <t>Книга Привид, який не міг заснути</t>
  </si>
  <si>
    <t>Малетич Наталка</t>
  </si>
  <si>
    <t>978-617-679-787-6</t>
  </si>
  <si>
    <t>Книга Жовтий метелик</t>
  </si>
  <si>
    <t>Шатохін Олександр</t>
  </si>
  <si>
    <t>978-966-448-036-6</t>
  </si>
  <si>
    <t>50000000000090924</t>
  </si>
  <si>
    <t>165х235</t>
  </si>
  <si>
    <t>Книга Подарунок</t>
  </si>
  <si>
    <t>978-966-448-115-8</t>
  </si>
  <si>
    <t>50000000000114832</t>
  </si>
  <si>
    <t>Книга Найщасливіше левеня</t>
  </si>
  <si>
    <t>978-617-679-887-3</t>
  </si>
  <si>
    <t>50000000000066693</t>
  </si>
  <si>
    <t>Книга Знаменита фабрика слів</t>
  </si>
  <si>
    <t>Аньєс де Лєстрад</t>
  </si>
  <si>
    <t>978-966-448-030-4</t>
  </si>
  <si>
    <t>50000000000090369</t>
  </si>
  <si>
    <t>245х250</t>
  </si>
  <si>
    <t>Книга Порохотяг</t>
  </si>
  <si>
    <t>вік 0-2</t>
  </si>
  <si>
    <t>Міхаліцина Катерина</t>
  </si>
  <si>
    <t>дитячі картонки</t>
  </si>
  <si>
    <t>18х18</t>
  </si>
  <si>
    <t>978-617-679-810-1</t>
  </si>
  <si>
    <t>50000000000065803</t>
  </si>
  <si>
    <t>180х180</t>
  </si>
  <si>
    <t>Книга Мій друг засумував</t>
  </si>
  <si>
    <t>Віллемс Мо</t>
  </si>
  <si>
    <t>978-617-679-906-1</t>
  </si>
  <si>
    <t>50000000000067613</t>
  </si>
  <si>
    <t>Книга Абетка (2023)</t>
  </si>
  <si>
    <t>Наталка Малетич</t>
  </si>
  <si>
    <t>978-966-448-088-5</t>
  </si>
  <si>
    <t>50000000000100946</t>
  </si>
  <si>
    <t>200х200</t>
  </si>
  <si>
    <t>Книга Зубна поліція</t>
  </si>
  <si>
    <t>Саша Кольцова</t>
  </si>
  <si>
    <t>978-966-448-198-1</t>
  </si>
  <si>
    <t>50000000000113825</t>
  </si>
  <si>
    <t>Книга Малюк чує звук</t>
  </si>
  <si>
    <t>978-966-448-197-4</t>
  </si>
  <si>
    <t>50000000000113826</t>
  </si>
  <si>
    <t>Книга Комплект двомовних картонок</t>
  </si>
  <si>
    <t>Забара Олена</t>
  </si>
  <si>
    <t>10х10</t>
  </si>
  <si>
    <t>978-617-679-325-0</t>
  </si>
  <si>
    <t>50000000000002269</t>
  </si>
  <si>
    <t>100х100</t>
  </si>
  <si>
    <t>Книга Лісові звірі. Forest animals</t>
  </si>
  <si>
    <t>978-617-679-317-5</t>
  </si>
  <si>
    <t>50000000000000540</t>
  </si>
  <si>
    <t>Книга На подвір’ї. In the yard</t>
  </si>
  <si>
    <t>978-617-679-314-4</t>
  </si>
  <si>
    <t>50000000000000537</t>
  </si>
  <si>
    <t>Книга Птахи. Birds</t>
  </si>
  <si>
    <t>978-617-679-312-0</t>
  </si>
  <si>
    <t>50000000000000535</t>
  </si>
  <si>
    <t>Книга У джунглях і савані. In the jungle and savanna</t>
  </si>
  <si>
    <t>978-617-679-313-7</t>
  </si>
  <si>
    <t>50000000000000536</t>
  </si>
  <si>
    <t>Книга У морі. In the sea</t>
  </si>
  <si>
    <t>978-617-679-316-8</t>
  </si>
  <si>
    <t>50000000000000539</t>
  </si>
  <si>
    <t>Книга У траві. In the grass</t>
  </si>
  <si>
    <t>978-617-679-315-1</t>
  </si>
  <si>
    <t>50000000000000538</t>
  </si>
  <si>
    <t>Книга Улюблені машинки</t>
  </si>
  <si>
    <t>978-617-679-552-0</t>
  </si>
  <si>
    <t>50000000000025219</t>
  </si>
  <si>
    <t>Книга Улюблені машинки 2</t>
  </si>
  <si>
    <t>978-617-679-553-7</t>
  </si>
  <si>
    <t>50000000000025220</t>
  </si>
  <si>
    <t>Книга Кольоровi овочі. Colorful Vegetables</t>
  </si>
  <si>
    <t>978-617-679-695-4</t>
  </si>
  <si>
    <t>50000000000041313</t>
  </si>
  <si>
    <t>Книга Кольорові фрукти і ягоди. Colorful Fruits and Berries</t>
  </si>
  <si>
    <t>978-617-679-696-1</t>
  </si>
  <si>
    <t>50000000000041314</t>
  </si>
  <si>
    <t>Книга Слідопитенята</t>
  </si>
  <si>
    <t>978-617-679-856-9</t>
  </si>
  <si>
    <t>50000000000062259</t>
  </si>
  <si>
    <t>Книга Різдвяна шапка Янголинки</t>
  </si>
  <si>
    <t>Грася Олійко</t>
  </si>
  <si>
    <t>ілюстровані історії та казки</t>
  </si>
  <si>
    <t>978-966-448-192-9</t>
  </si>
  <si>
    <t>50000000000114966</t>
  </si>
  <si>
    <t>Книга Котохатка</t>
  </si>
  <si>
    <t>Вдовиченко Галина</t>
  </si>
  <si>
    <t>історії молодшим школярам</t>
  </si>
  <si>
    <t>978-617-679-392-2</t>
  </si>
  <si>
    <t>50000000000047182</t>
  </si>
  <si>
    <t>Книга Маленький Санта</t>
  </si>
  <si>
    <t>Маруяма Йоко</t>
  </si>
  <si>
    <t>978-617-679-733-3</t>
  </si>
  <si>
    <t>50000000000046327</t>
  </si>
  <si>
    <t>265х245</t>
  </si>
  <si>
    <t>Книга Обійми мене</t>
  </si>
  <si>
    <t>Чіраоло Симона</t>
  </si>
  <si>
    <t>978-617-679-759-3</t>
  </si>
  <si>
    <t>50000000000053015</t>
  </si>
  <si>
    <t>290х200</t>
  </si>
  <si>
    <t>Книга Рудольф</t>
  </si>
  <si>
    <t>Тетяна Гординчук</t>
  </si>
  <si>
    <t>978-966-448-187-5</t>
  </si>
  <si>
    <t>50000000000118940</t>
  </si>
  <si>
    <t>Книга Вересова Міль</t>
  </si>
  <si>
    <t>Була Оксана</t>
  </si>
  <si>
    <t>графічний роман</t>
  </si>
  <si>
    <t>978-966-448-035-9</t>
  </si>
  <si>
    <t>50000000000091535</t>
  </si>
  <si>
    <t>Книга День народження ялинки</t>
  </si>
  <si>
    <t>978-617-679-618-3</t>
  </si>
  <si>
    <t>50000000000029828</t>
  </si>
  <si>
    <t>Книга Ведмідь не хоче спати</t>
  </si>
  <si>
    <t>978-617-679-340-3</t>
  </si>
  <si>
    <t>50000000000006010</t>
  </si>
  <si>
    <t>Книга Зубр шукає гніздо</t>
  </si>
  <si>
    <t>978-617-679-335-9</t>
  </si>
  <si>
    <t>50000000000002937</t>
  </si>
  <si>
    <t>Книга Чи є в бабуїна бабуся?</t>
  </si>
  <si>
    <t>вірші для дітей</t>
  </si>
  <si>
    <t>дитячі вірші</t>
  </si>
  <si>
    <t>978-617-679-936-8</t>
  </si>
  <si>
    <t>10034830000473607</t>
  </si>
  <si>
    <t>Книга Босоніжки для стоніжки</t>
  </si>
  <si>
    <t>978-617-679-147-8</t>
  </si>
  <si>
    <t>10058000000025350</t>
  </si>
  <si>
    <t>210х260</t>
  </si>
  <si>
    <t>Книга Весняні віршики</t>
  </si>
  <si>
    <t>978-966-448-003-8</t>
  </si>
  <si>
    <t>50000000000102562</t>
  </si>
  <si>
    <t>Книга Тихі віршики на зиму</t>
  </si>
  <si>
    <t>2015</t>
  </si>
  <si>
    <t>12</t>
  </si>
  <si>
    <t>978-617-679-203-1</t>
  </si>
  <si>
    <t>10058000000041609</t>
  </si>
  <si>
    <t>Книга Надзвичайний Норман</t>
  </si>
  <si>
    <t>Том Персіваль</t>
  </si>
  <si>
    <t>978-966-679-996-1</t>
  </si>
  <si>
    <t>50000000000085779</t>
  </si>
  <si>
    <t>230х290</t>
  </si>
  <si>
    <t>Книга Пінгвінокупка</t>
  </si>
  <si>
    <t>Росс Монтґомері</t>
  </si>
  <si>
    <t>978-966-448-182-0</t>
  </si>
  <si>
    <t>50000000000115503</t>
  </si>
  <si>
    <t>Книга Поштар</t>
  </si>
  <si>
    <t>Катерина Садовщук</t>
  </si>
  <si>
    <t>978-966-679-977-0</t>
  </si>
  <si>
    <t>50000000000079519</t>
  </si>
  <si>
    <t>Книга Хто росте в саду</t>
  </si>
  <si>
    <t>978-617-679-425-7</t>
  </si>
  <si>
    <t>50000000000014651</t>
  </si>
  <si>
    <t>Книга Хто росте у лісі</t>
  </si>
  <si>
    <t>978-617-679-595-7</t>
  </si>
  <si>
    <t>50000000000042954</t>
  </si>
  <si>
    <t>Книга Хто росте у парку</t>
  </si>
  <si>
    <t>978-617-679-283-3</t>
  </si>
  <si>
    <t>10058000000045694</t>
  </si>
  <si>
    <t>Книга Ясь та його велика велокар’єра</t>
  </si>
  <si>
    <t>978-617-679-630-5</t>
  </si>
  <si>
    <t>50000000000040937</t>
  </si>
  <si>
    <t>Книга Яків і мокрий вечір</t>
  </si>
  <si>
    <t>978-617-679-944-3</t>
  </si>
  <si>
    <t>50000000000075790</t>
  </si>
  <si>
    <t>240х170</t>
  </si>
  <si>
    <t>Книга Потаємна суперсила</t>
  </si>
  <si>
    <t>Слава Світова</t>
  </si>
  <si>
    <t>978-966-448-098-4</t>
  </si>
  <si>
    <t>50000000000102441</t>
  </si>
  <si>
    <t>Книга Татусева книга</t>
  </si>
  <si>
    <t>Володимир Вакуленко-К</t>
  </si>
  <si>
    <t>978-617-679-055-6</t>
  </si>
  <si>
    <t>10058000000025569</t>
  </si>
  <si>
    <t>210х240</t>
  </si>
  <si>
    <t>Книга Дитячий кобзар</t>
  </si>
  <si>
    <t>уп. Зірка Мензатюк</t>
  </si>
  <si>
    <t>978-966-2909-94-4</t>
  </si>
  <si>
    <t>10058000000000531</t>
  </si>
  <si>
    <t>Книга Казка про Старого Лева</t>
  </si>
  <si>
    <t>978-966-2909-75-3</t>
  </si>
  <si>
    <t>10034830000468232</t>
  </si>
  <si>
    <t>Книга Лізла жаба по драбині</t>
  </si>
  <si>
    <t>Сашко Дерманський</t>
  </si>
  <si>
    <t>978-966-448-188-2</t>
  </si>
  <si>
    <t>50000000000116664</t>
  </si>
  <si>
    <t>Книга Руді і Чумацький Шлях</t>
  </si>
  <si>
    <t>Григорій Фалькович</t>
  </si>
  <si>
    <t>978-966-448-079-3</t>
  </si>
  <si>
    <t>50000000000100944</t>
  </si>
  <si>
    <t>215х265</t>
  </si>
  <si>
    <t>Книга Білі мухи налетіли</t>
  </si>
  <si>
    <t>Рильський Максим</t>
  </si>
  <si>
    <t>978-617-679-336-6</t>
  </si>
  <si>
    <t>50000000000003665</t>
  </si>
  <si>
    <t>Книга Їде святий Миколай</t>
  </si>
  <si>
    <t>Лотоцький Антін</t>
  </si>
  <si>
    <t>978-617-679-193-5</t>
  </si>
  <si>
    <t>50000000000045459</t>
  </si>
  <si>
    <t>Книга Лист до Миколая</t>
  </si>
  <si>
    <t>978-617-679-617-6</t>
  </si>
  <si>
    <t>50000000000029843</t>
  </si>
  <si>
    <t>Книга Кепський день містера Брауна</t>
  </si>
  <si>
    <t>Пікок Лу</t>
  </si>
  <si>
    <t>історії дошкільнятам</t>
  </si>
  <si>
    <t>978-617-679-881-1</t>
  </si>
  <si>
    <t>50000000000075984</t>
  </si>
  <si>
    <t>Книга Друзі вовчика</t>
  </si>
  <si>
    <t>Томуск Ільмар</t>
  </si>
  <si>
    <t>978-617-679-840-8</t>
  </si>
  <si>
    <t>50000000000059849</t>
  </si>
  <si>
    <t>210х250</t>
  </si>
  <si>
    <t>Книга Біла, синя та інші</t>
  </si>
  <si>
    <t>Щербаченко Тетяна</t>
  </si>
  <si>
    <t>Дитячі книги</t>
  </si>
  <si>
    <t>978-617-679-093-8</t>
  </si>
  <si>
    <t>10058000000025348</t>
  </si>
  <si>
    <t>240х210</t>
  </si>
  <si>
    <t>Книга Півник</t>
  </si>
  <si>
    <t>Зоряна Живка</t>
  </si>
  <si>
    <t>978-966-448-044-1</t>
  </si>
  <si>
    <t>50000000000093057</t>
  </si>
  <si>
    <t>Книга Мануель і Діді</t>
  </si>
  <si>
    <t>Мозер Ервін</t>
  </si>
  <si>
    <t>978-617-679-116-4</t>
  </si>
  <si>
    <t>10058000000025426</t>
  </si>
  <si>
    <t>Книга Мануель і Діді. Книга друга</t>
  </si>
  <si>
    <t>978-617-679-364-9</t>
  </si>
  <si>
    <t>50000000000008505</t>
  </si>
  <si>
    <t>Книга Велика книга про Коко і Кірі</t>
  </si>
  <si>
    <t>978-617-679-716-6</t>
  </si>
  <si>
    <t>50000000000055892</t>
  </si>
  <si>
    <t>Книга Малюк Санта</t>
  </si>
  <si>
    <t>Стуцмен Джонатан</t>
  </si>
  <si>
    <t>Книги-картинки (Пікчербуки)</t>
  </si>
  <si>
    <t>978-617-679-843-9</t>
  </si>
  <si>
    <t>50000000000061211</t>
  </si>
  <si>
    <t>220х280</t>
  </si>
  <si>
    <t>Книга Кіт Левчик і Святий Миколай</t>
  </si>
  <si>
    <t>978-966-448-234-6</t>
  </si>
  <si>
    <t>50000000000116107</t>
  </si>
  <si>
    <t>Книга Казки під ялинку</t>
  </si>
  <si>
    <t>978-617-679-520-9</t>
  </si>
  <si>
    <t>50000000000046896</t>
  </si>
  <si>
    <t>Книга Різдво у лісі</t>
  </si>
  <si>
    <t>Старк Ульф</t>
  </si>
  <si>
    <t>978-617-679-608-4</t>
  </si>
  <si>
    <t>50000000000029844</t>
  </si>
  <si>
    <t>255х280</t>
  </si>
  <si>
    <t>Книга Подарунок від святого Миколая</t>
  </si>
  <si>
    <t>Матіяш Дзвінка</t>
  </si>
  <si>
    <t>978-617-679-611-4</t>
  </si>
  <si>
    <t>50000000000029847</t>
  </si>
  <si>
    <t>Книга Перше Різдво</t>
  </si>
  <si>
    <t>978-617-679-308-3</t>
  </si>
  <si>
    <t>50000000000003664</t>
  </si>
  <si>
    <t>Книга Одного разу на Різдво</t>
  </si>
  <si>
    <t>Гербіш Надійка</t>
  </si>
  <si>
    <t>978-617-679-104-1</t>
  </si>
  <si>
    <t>50000000000045461</t>
  </si>
  <si>
    <t>230х220</t>
  </si>
  <si>
    <t>Книга Пан Ніхто</t>
  </si>
  <si>
    <t>Ігор Калинець</t>
  </si>
  <si>
    <t>978-966-679-967-1</t>
  </si>
  <si>
    <t>50000000000078049</t>
  </si>
  <si>
    <t>Книга Рі(з)дні люди</t>
  </si>
  <si>
    <t>Стус Тетяна</t>
  </si>
  <si>
    <t>978-617-679-518-6</t>
  </si>
  <si>
    <t>50000000000044060</t>
  </si>
  <si>
    <t>Книга Зараз щось як розкажу! Весела книжка чудес та історій</t>
  </si>
  <si>
    <t>978-966-448-011-3</t>
  </si>
  <si>
    <t>50000000000088557</t>
  </si>
  <si>
    <t>215х170</t>
  </si>
  <si>
    <t>Книга Великодня історія</t>
  </si>
  <si>
    <t>978-617-679-869-9</t>
  </si>
  <si>
    <t>50000000000065558</t>
  </si>
  <si>
    <t>Книга Хто зробить сніг</t>
  </si>
  <si>
    <t>Прохасько Мар'яна, Прохасько Тарас</t>
  </si>
  <si>
    <t>978-617-679-027-3</t>
  </si>
  <si>
    <t>10058000000013902</t>
  </si>
  <si>
    <t>Книга Куди зникло море</t>
  </si>
  <si>
    <t>978-617-679-091-4</t>
  </si>
  <si>
    <t>10058000000025414</t>
  </si>
  <si>
    <t>Книга Як зрозуміти козу</t>
  </si>
  <si>
    <t>978-617-679-165-2</t>
  </si>
  <si>
    <t>10058000000002023</t>
  </si>
  <si>
    <t>Книга Букварик для небайдужих: 1 клас. Частина 1</t>
  </si>
  <si>
    <t>Уляна Добріка</t>
  </si>
  <si>
    <t>Підручники</t>
  </si>
  <si>
    <t>підручники</t>
  </si>
  <si>
    <t>978-966-448-020-5</t>
  </si>
  <si>
    <t>50000000000091583</t>
  </si>
  <si>
    <t>205х260</t>
  </si>
  <si>
    <t>Книга Букварик для небайдужих: 1 клас. Частина 2</t>
  </si>
  <si>
    <t>978-966-448-021-2</t>
  </si>
  <si>
    <t>50000000000091585</t>
  </si>
  <si>
    <t>Книга Букварик для небайдужих: 1 клас. Частина 3</t>
  </si>
  <si>
    <t>978-966-448-022-9</t>
  </si>
  <si>
    <t>50000000000091586</t>
  </si>
  <si>
    <t>Книга Букварик для небайдужих: 1 клас. Додаток</t>
  </si>
  <si>
    <t>978-966-448-023-6</t>
  </si>
  <si>
    <t>50000000000091588</t>
  </si>
  <si>
    <t>Книга Рідна мова для небайдужих: 2 клас. Частина 1</t>
  </si>
  <si>
    <t>978-966-448-025-0</t>
  </si>
  <si>
    <t>50000000000091590</t>
  </si>
  <si>
    <t>Книга Рідна мова для небайдужих: 2 клас. Частина 2</t>
  </si>
  <si>
    <t>978-966-448-026-7</t>
  </si>
  <si>
    <t>50000000000091591</t>
  </si>
  <si>
    <t>Книга Рідна мова для небайдужих: 2 клас. Частина 3</t>
  </si>
  <si>
    <t>978-966-448-027-4</t>
  </si>
  <si>
    <t>50000000000091593</t>
  </si>
  <si>
    <t>Книга Рідна мова для небайдужих: 2 клас. Частина 4</t>
  </si>
  <si>
    <t>978-966-448-053-3</t>
  </si>
  <si>
    <t>50000000000093570</t>
  </si>
  <si>
    <t>Книга Рідна мова для небайдужих: 3 клас. Частина 1</t>
  </si>
  <si>
    <t>978-966-448-204-9</t>
  </si>
  <si>
    <t>50000000000111304</t>
  </si>
  <si>
    <t>Книга Одинадцять помідорів і один маленький</t>
  </si>
  <si>
    <t>Євгенія Кузнєцова</t>
  </si>
  <si>
    <t>978-966-448-114-1</t>
  </si>
  <si>
    <t>50000000000103928</t>
  </si>
  <si>
    <t>Книга Злюще цапище</t>
  </si>
  <si>
    <t>Володимир Рутківський</t>
  </si>
  <si>
    <t>978-966-448-012-0</t>
  </si>
  <si>
    <t>50000000000089065</t>
  </si>
  <si>
    <t>Книга Нові казки Старого Лева</t>
  </si>
  <si>
    <t>978-966-679-973-2</t>
  </si>
  <si>
    <t>50000000000078508</t>
  </si>
  <si>
    <t>Книга Де ти, Діно?</t>
  </si>
  <si>
    <t>Орлова Олександра</t>
  </si>
  <si>
    <t>978-617-679-808-8</t>
  </si>
  <si>
    <t>50000000000069068</t>
  </si>
  <si>
    <t>210х238</t>
  </si>
  <si>
    <t>Книга Найсамотніший кит у світі</t>
  </si>
  <si>
    <t>Крабел Кім</t>
  </si>
  <si>
    <t>978-617-679-945-0</t>
  </si>
  <si>
    <t>50000000000076625</t>
  </si>
  <si>
    <t>Книга Муся і Різдво</t>
  </si>
  <si>
    <t>Кирпа Галина</t>
  </si>
  <si>
    <t>978-966-448-041-0</t>
  </si>
  <si>
    <t>50000000000092409</t>
  </si>
  <si>
    <t>Книга Хвостаті друзі</t>
  </si>
  <si>
    <t>Гальйо Ана</t>
  </si>
  <si>
    <t>пізнавальні книги</t>
  </si>
  <si>
    <t>978-617-679-898-9</t>
  </si>
  <si>
    <t>50000000000073964</t>
  </si>
  <si>
    <t>205х265</t>
  </si>
  <si>
    <t>Книга Лео-Фу, або Я народився собакою</t>
  </si>
  <si>
    <t>Валентина Захабура</t>
  </si>
  <si>
    <t>978-966-448-118-9</t>
  </si>
  <si>
    <t>50000000000106641</t>
  </si>
  <si>
    <t>Книга Тор — тракторець, що тягне танк</t>
  </si>
  <si>
    <t>Оля Русіна</t>
  </si>
  <si>
    <t>978-966-448-132-5</t>
  </si>
  <si>
    <t>50000000000106642</t>
  </si>
  <si>
    <t>Книга Місія «Порятунок»: бджоли</t>
  </si>
  <si>
    <t>Завалій Євгенія</t>
  </si>
  <si>
    <t>978-966-679-995-4</t>
  </si>
  <si>
    <t>50000000000085074</t>
  </si>
  <si>
    <t>200х220</t>
  </si>
  <si>
    <t>Книга Місія «Порятунок»: ведмеді</t>
  </si>
  <si>
    <t>978-617-679-809-5</t>
  </si>
  <si>
    <t>50000000000066691</t>
  </si>
  <si>
    <t>Книга Місія «Порятунок»: дельфіни</t>
  </si>
  <si>
    <t>978-966-448-087-8</t>
  </si>
  <si>
    <t>50000000000099483</t>
  </si>
  <si>
    <t>Книга Космічні пухнастики вчать українську</t>
  </si>
  <si>
    <t>Леся Мовчун</t>
  </si>
  <si>
    <t xml:space="preserve">978-966-448-184-4
</t>
  </si>
  <si>
    <t>50000000000109214</t>
  </si>
  <si>
    <t>Книга Е-е-есторії екскаватора Еки</t>
  </si>
  <si>
    <t>978-617-679-924-5</t>
  </si>
  <si>
    <t>50000000000070141</t>
  </si>
  <si>
    <t>Книга Різдво приходить у країну Мумі-тролів</t>
  </si>
  <si>
    <t>Гаріді Алекс, Давідссон Сесілія, Янссон Туве</t>
  </si>
  <si>
    <t>978-617-679-736-4</t>
  </si>
  <si>
    <t>50000000000046325</t>
  </si>
  <si>
    <t>195х260</t>
  </si>
  <si>
    <t>Книга Стражниця сонця</t>
  </si>
  <si>
    <t>Люнде Мая</t>
  </si>
  <si>
    <t>978-966-679-993-0</t>
  </si>
  <si>
    <t>50000000000084754</t>
  </si>
  <si>
    <t>240х270</t>
  </si>
  <si>
    <t>Книга Пінгвін Айнштайн</t>
  </si>
  <si>
    <t>Айона Рейнджлі</t>
  </si>
  <si>
    <t>Для читання</t>
  </si>
  <si>
    <t>978-966-448-078-6</t>
  </si>
  <si>
    <t>50000000000097041</t>
  </si>
  <si>
    <t>Книга Пінгвін Айнштайн. Справа рибного детектива</t>
  </si>
  <si>
    <t>978-966-448-216-2</t>
  </si>
  <si>
    <t>50000000000116611</t>
  </si>
  <si>
    <t>Книга Пуанти для Анни</t>
  </si>
  <si>
    <t>978-617-679-535-3</t>
  </si>
  <si>
    <t>50000000000024127</t>
  </si>
  <si>
    <t>Книга Армстронг</t>
  </si>
  <si>
    <t>Кульман Торбен</t>
  </si>
  <si>
    <t>05</t>
  </si>
  <si>
    <t>978-617-679-382-3</t>
  </si>
  <si>
    <t>50000000000010669</t>
  </si>
  <si>
    <t>Книга Ліндберг</t>
  </si>
  <si>
    <t>02</t>
  </si>
  <si>
    <t>978-617-679-221-5</t>
  </si>
  <si>
    <t>10058000000043574</t>
  </si>
  <si>
    <t>Книга Едісон</t>
  </si>
  <si>
    <t>978-966-448-249-0</t>
  </si>
  <si>
    <t>50000000000119955</t>
  </si>
  <si>
    <t>Книга Шапочка і кит</t>
  </si>
  <si>
    <t>Бабкіна Катерина</t>
  </si>
  <si>
    <t>978-617-679-151-5</t>
  </si>
  <si>
    <t>10058000000042476</t>
  </si>
  <si>
    <t>Книга Метелики перетворюються</t>
  </si>
  <si>
    <t>978-966-448-134-9</t>
  </si>
  <si>
    <t>50000000000107696</t>
  </si>
  <si>
    <t>Книга Життя іграшкових овечок</t>
  </si>
  <si>
    <t>978-966-448-073-1</t>
  </si>
  <si>
    <t>50000000000097042</t>
  </si>
  <si>
    <t>Книга 36 і 6 котів</t>
  </si>
  <si>
    <t>978-617-679-129-4</t>
  </si>
  <si>
    <t>10058000000025331</t>
  </si>
  <si>
    <t>Книга 36 і 6 котів-детективів</t>
  </si>
  <si>
    <t>978-617-679-398-4</t>
  </si>
  <si>
    <t>50000000000014653</t>
  </si>
  <si>
    <t>Книга 36 і 6 котів-компаньйонів</t>
  </si>
  <si>
    <t>978-617-679-685-5</t>
  </si>
  <si>
    <t>50000000000038847</t>
  </si>
  <si>
    <t>Книга 36 і 6 котів-рятувальників</t>
  </si>
  <si>
    <t>978-617-679-879-8</t>
  </si>
  <si>
    <t>50000000000069192</t>
  </si>
  <si>
    <t>Книга 36 і 6 собак</t>
  </si>
  <si>
    <t>978-966-448-262-9</t>
  </si>
  <si>
    <t>50000000000120275</t>
  </si>
  <si>
    <t>Книга День народження Привида</t>
  </si>
  <si>
    <t>978-966-448-105-9</t>
  </si>
  <si>
    <t>50000000000103319</t>
  </si>
  <si>
    <t>Книга Єнотик Бо і повітряна куля</t>
  </si>
  <si>
    <t>Лазуткіна Ірина</t>
  </si>
  <si>
    <t>978-617-679-567-4</t>
  </si>
  <si>
    <t>50000000000032458</t>
  </si>
  <si>
    <t>Книга Єнотик Бо і дивний-дивний сніг</t>
  </si>
  <si>
    <t>978-617-679-954-2</t>
  </si>
  <si>
    <t>50000000000076628</t>
  </si>
  <si>
    <t>Книга Шоколадний Kіт і Цукеркова Відьма</t>
  </si>
  <si>
    <t>Тетяна Стрижевська</t>
  </si>
  <si>
    <t>978-966-448-057-1</t>
  </si>
  <si>
    <t>50000000000093671</t>
  </si>
  <si>
    <t>Книга Мій дідусь був черешнею</t>
  </si>
  <si>
    <t>Нанетті Анджела</t>
  </si>
  <si>
    <t>Ілюстровані історії та казки</t>
  </si>
  <si>
    <t>978-617-679-112-6</t>
  </si>
  <si>
    <t>10058000000025436</t>
  </si>
  <si>
    <t>Книга Країна Мумі-тролів. Книга 1</t>
  </si>
  <si>
    <t>Янссон Туве</t>
  </si>
  <si>
    <t>978-617-679-646-6</t>
  </si>
  <si>
    <t>10034830000473557</t>
  </si>
  <si>
    <t>Книга Країна Мумі-тролів. Книга 2</t>
  </si>
  <si>
    <t>978-617-679-647-3</t>
  </si>
  <si>
    <t>10034830000473558</t>
  </si>
  <si>
    <t>Книга Країна Мумі-тролів. Книга 3</t>
  </si>
  <si>
    <t>978-617-679-648-0</t>
  </si>
  <si>
    <t>10034830000473559</t>
  </si>
  <si>
    <t>Книга Парфумерний щоденник Зої</t>
  </si>
  <si>
    <t>Олександра Орлова</t>
  </si>
  <si>
    <t>978-617-679-788-3</t>
  </si>
  <si>
    <t>50000000000079526</t>
  </si>
  <si>
    <t>160х250</t>
  </si>
  <si>
    <t>Книга Школа печива</t>
  </si>
  <si>
    <t>Рашель Осфатер</t>
  </si>
  <si>
    <t>978-966-448-068-7</t>
  </si>
  <si>
    <t>50000000000110805</t>
  </si>
  <si>
    <t>Книга Залізницею додому</t>
  </si>
  <si>
    <t>978-966-448-061-8</t>
  </si>
  <si>
    <t>50000000000095419</t>
  </si>
  <si>
    <t>Книга Киця Миця, мандрівниця</t>
  </si>
  <si>
    <t>978-966-448-067-0</t>
  </si>
  <si>
    <t>50000000000095534</t>
  </si>
  <si>
    <t>Книга Емі і таємний клуб супердівчат</t>
  </si>
  <si>
    <t>Мєлех Агнєшка</t>
  </si>
  <si>
    <t>Пригодницькі</t>
  </si>
  <si>
    <t>978-617-679-755-5</t>
  </si>
  <si>
    <t>50000000000049269</t>
  </si>
  <si>
    <t>Книга Емі і таємний клуб супердівчат. Гурток іспанської</t>
  </si>
  <si>
    <t>978-617-679-790-6</t>
  </si>
  <si>
    <t>50000000000055890</t>
  </si>
  <si>
    <t>Книга Емі і Таємний Клуб Супердівчат. На сцені</t>
  </si>
  <si>
    <t>978-617-679-806-4</t>
  </si>
  <si>
    <t>50000000000059836</t>
  </si>
  <si>
    <t>Книга Емі і таємний клуб супердівчат. Слідство під час канікул</t>
  </si>
  <si>
    <t>978-617-679-868-2</t>
  </si>
  <si>
    <t>50000000000065557</t>
  </si>
  <si>
    <t>Книга Емі і таємний клуб супердівчат. Коні й лошата</t>
  </si>
  <si>
    <t>978-617-679-876-7</t>
  </si>
  <si>
    <t>50000000000069069</t>
  </si>
  <si>
    <t>Книга Емі і Таємний Клуб Супердівчат. Шукачі пригод</t>
  </si>
  <si>
    <t>978-966-448-045-8</t>
  </si>
  <si>
    <t>50000000000093109</t>
  </si>
  <si>
    <t>Книга Емі і таємний клуб супердівчат. Свята наближаються!</t>
  </si>
  <si>
    <t>978-966-679-965-7</t>
  </si>
  <si>
    <t>50000000000077437</t>
  </si>
  <si>
    <t>Книга Емі і таємний клуб супердівчат. Сніговий патруль</t>
  </si>
  <si>
    <t>978-966-448-001-4</t>
  </si>
  <si>
    <t>50000000000085769</t>
  </si>
  <si>
    <t>Книга Емі і Таємний Клуб Супердівчат. Лист у пляшці</t>
  </si>
  <si>
    <t>978-966-448-100-4</t>
  </si>
  <si>
    <t>50000000000103705</t>
  </si>
  <si>
    <t>Книга Емі і Таємний Клуб Супердівчат. Фокус-покус</t>
  </si>
  <si>
    <t>978-966-448-179-0</t>
  </si>
  <si>
    <t>50000000000113157</t>
  </si>
  <si>
    <t>Книга Емі і Таємний Клуб Супердівчат. Полярна експедиція</t>
  </si>
  <si>
    <t>978-966-448-180-6</t>
  </si>
  <si>
    <t>Книга Джуді Муді</t>
  </si>
  <si>
    <t>МакДоналд Меґан</t>
  </si>
  <si>
    <t>978-617-679-109-6</t>
  </si>
  <si>
    <t>10058000000025370</t>
  </si>
  <si>
    <t>Книга Джуді Муді стає знаменитою</t>
  </si>
  <si>
    <t>978-617-679-200-0</t>
  </si>
  <si>
    <t>10058000000042154</t>
  </si>
  <si>
    <t>Книга Джуді Муді рятує світ</t>
  </si>
  <si>
    <t>978-617-679-246-8</t>
  </si>
  <si>
    <t>10058000000045042</t>
  </si>
  <si>
    <t>Книга Джуді Муді віщує майбутнє</t>
  </si>
  <si>
    <t>978-617-679-339-7</t>
  </si>
  <si>
    <t>50000000000002935</t>
  </si>
  <si>
    <t>Книга Джуді Муді — лікарка</t>
  </si>
  <si>
    <t>978-617-679-420-2</t>
  </si>
  <si>
    <t>50000000000012340</t>
  </si>
  <si>
    <t>Книга Джуді Муді проголошує незалежність</t>
  </si>
  <si>
    <t>978-617-679-476-9</t>
  </si>
  <si>
    <t>50000000000018223</t>
  </si>
  <si>
    <t>Книга Джуді Муді навколо світу за 8 1/2 днів</t>
  </si>
  <si>
    <t>978-617-679-550-6</t>
  </si>
  <si>
    <t>50000000000029972</t>
  </si>
  <si>
    <t>Книга Джуді Муді йде до коледжу</t>
  </si>
  <si>
    <t>978-617-679-626-8</t>
  </si>
  <si>
    <t>50000000000032472</t>
  </si>
  <si>
    <t>Книга Джуді Муді — детектив</t>
  </si>
  <si>
    <t>978-617-679-600-8</t>
  </si>
  <si>
    <t>50000000000056648</t>
  </si>
  <si>
    <t>Книга Джуді Муді й НЕнудне літо</t>
  </si>
  <si>
    <t>978-617-679-604-6</t>
  </si>
  <si>
    <t>50000000000057455</t>
  </si>
  <si>
    <t>Книга Джуді Муді й талісман невдачі</t>
  </si>
  <si>
    <t>978-617-679-605-3</t>
  </si>
  <si>
    <t>50000000000064369</t>
  </si>
  <si>
    <t>Книга Джуді Муді — марсіянка</t>
  </si>
  <si>
    <t>978-617-679-616-9</t>
  </si>
  <si>
    <t>50000000000067616</t>
  </si>
  <si>
    <t>Книга Джуді Муді та список бажань</t>
  </si>
  <si>
    <t>978-617-679-938-2</t>
  </si>
  <si>
    <t>50000000000075763</t>
  </si>
  <si>
    <t>Книга Джуді Муді та королівське чаювання</t>
  </si>
  <si>
    <t>978-966-448-000-7</t>
  </si>
  <si>
    <t>50000000000086034</t>
  </si>
  <si>
    <t>Книга Джуді Муді: книжкова вікторина</t>
  </si>
  <si>
    <t>978-966-448-116-5</t>
  </si>
  <si>
    <t>50000000000105627</t>
  </si>
  <si>
    <t>Книга Джуді Муді у понеділковому настрої</t>
  </si>
  <si>
    <t>978-966-448-226-1</t>
  </si>
  <si>
    <t>50000000000115719</t>
  </si>
  <si>
    <t>Книга Щоденник настрою Джуді Муді</t>
  </si>
  <si>
    <t>978-617-679-331-1</t>
  </si>
  <si>
    <t>50000000000001696</t>
  </si>
  <si>
    <t>Книга Супермегакласна книжка цікавезних завдань від Джуді Муді</t>
  </si>
  <si>
    <t>978-617-679-667-1</t>
  </si>
  <si>
    <t>50000000000036194</t>
  </si>
  <si>
    <t>Книга Стінк</t>
  </si>
  <si>
    <t>978-617-679-948-1</t>
  </si>
  <si>
    <t>50000000000078512</t>
  </si>
  <si>
    <t>Книга Стінк і неймовірний супергалактичний льодяник</t>
  </si>
  <si>
    <t>978-617-679-907-8</t>
  </si>
  <si>
    <t>50000000000088340</t>
  </si>
  <si>
    <t>Книга Стінк і найсмердючіші кросівки у світі</t>
  </si>
  <si>
    <t>978-966-448-072-4</t>
  </si>
  <si>
    <t>50000000000097346</t>
  </si>
  <si>
    <t>Книга Стінк і великий морськосвинський експрес</t>
  </si>
  <si>
    <t>978-966-448-208-7</t>
  </si>
  <si>
    <t>50000000000119013</t>
  </si>
  <si>
    <t>Книга Принцеса Олівія досліджує неправильну погоду</t>
  </si>
  <si>
    <t>Люсі Гокінґ</t>
  </si>
  <si>
    <t>Пізнавальні</t>
  </si>
  <si>
    <t>978-966-448-174-5</t>
  </si>
  <si>
    <t>50000000000111632</t>
  </si>
  <si>
    <t>Книга Аліса Андерсен. Принцеса на лаві запасних</t>
  </si>
  <si>
    <t>Ліан Турюн</t>
  </si>
  <si>
    <t>978-617-679-631-2</t>
  </si>
  <si>
    <t>50000000000052451</t>
  </si>
  <si>
    <t>Книга Аліса Андерсен не плаває</t>
  </si>
  <si>
    <t>978-617-679-829-3</t>
  </si>
  <si>
    <t>50000000000059839</t>
  </si>
  <si>
    <t>Книга Аліса Андерсен і все, чого ти не знаєш (і добре)</t>
  </si>
  <si>
    <t>978-617-679-923-8</t>
  </si>
  <si>
    <t>50000000000075669</t>
  </si>
  <si>
    <t>Книга Сніговий тепл</t>
  </si>
  <si>
    <t>Катерина Бабкіна</t>
  </si>
  <si>
    <t>Фентезі та фантастика</t>
  </si>
  <si>
    <t>978-966-679-985-5</t>
  </si>
  <si>
    <t>50000000000080888</t>
  </si>
  <si>
    <t>Книга Різдвяний Бука</t>
  </si>
  <si>
    <t>978-966-448-215-5</t>
  </si>
  <si>
    <t>50000000000116612</t>
  </si>
  <si>
    <t>Книга Супердетектив Тім і команда. Таємниця зниклого діаманта</t>
  </si>
  <si>
    <t>Клаус Гаґеруп, Гільда Гаґеруп</t>
  </si>
  <si>
    <t>978-617-679-930-6</t>
  </si>
  <si>
    <t>50000000000088336</t>
  </si>
  <si>
    <t>Книга Супердетектив Тім і команда. Великодня таємниця</t>
  </si>
  <si>
    <t>978-966-448-084-7</t>
  </si>
  <si>
    <t>50000000000099487</t>
  </si>
  <si>
    <t>Книга Остання пригода детектива Носика</t>
  </si>
  <si>
    <t>Орлонь Мар’ян</t>
  </si>
  <si>
    <t>978-617-679-292-5</t>
  </si>
  <si>
    <t>50000000000001685</t>
  </si>
  <si>
    <t>Книга Як детектив Носик здивував Нові Липки</t>
  </si>
  <si>
    <t>978-617-679-500-1</t>
  </si>
  <si>
    <t>50000000000020956</t>
  </si>
  <si>
    <t>Книга Вовкулаченя Дольфі</t>
  </si>
  <si>
    <t>Паул ван Лоон</t>
  </si>
  <si>
    <t>978-966-679-970-1</t>
  </si>
  <si>
    <t>50000000000080886</t>
  </si>
  <si>
    <t>Книга Вовкулаченя Дольфі і повний місяць</t>
  </si>
  <si>
    <t>978-966-448-006-9</t>
  </si>
  <si>
    <t>50000000000087839</t>
  </si>
  <si>
    <t>Книга Вовкулаченя Дольфі та Срібнозуб</t>
  </si>
  <si>
    <t>978-966-448-063-2</t>
  </si>
  <si>
    <t>50000000000095420</t>
  </si>
  <si>
    <t>Книга Хлопчик, який вирощував драконів</t>
  </si>
  <si>
    <t>Енді Шепард</t>
  </si>
  <si>
    <t>978-966-679-966-4</t>
  </si>
  <si>
    <t>50000000000077188</t>
  </si>
  <si>
    <t>Книга Хлопчик, який жив з драконами</t>
  </si>
  <si>
    <t>978-966-679-991-6</t>
  </si>
  <si>
    <t>50000000000087837</t>
  </si>
  <si>
    <t>Книга Хлопчик, який літав з драконами</t>
  </si>
  <si>
    <t>978-966-448-099-1</t>
  </si>
  <si>
    <t>50000000000103317</t>
  </si>
  <si>
    <t>Книга Хлопчик, який марив драконами</t>
  </si>
  <si>
    <t>978-966-448-178-3</t>
  </si>
  <si>
    <t>50000000000110901</t>
  </si>
  <si>
    <t>Книга Родріго Розбийголова та Малюк, його зброєносець</t>
  </si>
  <si>
    <t>Енде Міхаель, Віланд Фройнд</t>
  </si>
  <si>
    <t>978-617-679-957-3</t>
  </si>
  <si>
    <t>50000000000077442</t>
  </si>
  <si>
    <t>167х240</t>
  </si>
  <si>
    <t>Книга Сем, без проблем</t>
  </si>
  <si>
    <t>Лущевська Оксана</t>
  </si>
  <si>
    <t>978-617-679-689-3</t>
  </si>
  <si>
    <t>50000000000067606</t>
  </si>
  <si>
    <t>Книга Яґґер, Яґґер</t>
  </si>
  <si>
    <t>Нільсон Фріда</t>
  </si>
  <si>
    <t>978-966-679-969-5</t>
  </si>
  <si>
    <t>50000000000078051</t>
  </si>
  <si>
    <t>Книга Гармидер у школі</t>
  </si>
  <si>
    <t>Стронґ Джеремі</t>
  </si>
  <si>
    <t>978-966-2909-20-3</t>
  </si>
  <si>
    <t>10034830000473546</t>
  </si>
  <si>
    <t>Книга Знайомтесь: Фараон!</t>
  </si>
  <si>
    <t>978-966-2909-28-9</t>
  </si>
  <si>
    <t>10034830000473553</t>
  </si>
  <si>
    <t>Книга Кімнатні пірати</t>
  </si>
  <si>
    <t>978-966-2909-27-2</t>
  </si>
  <si>
    <t>10034830000473556</t>
  </si>
  <si>
    <t>Книга Вікінг у моєму ліжку</t>
  </si>
  <si>
    <t>978-966-2909-48-7</t>
  </si>
  <si>
    <t>10034830000473544</t>
  </si>
  <si>
    <t>Книга Мій тато і зелений алігатор</t>
  </si>
  <si>
    <t>978-966-2909-77-7</t>
  </si>
  <si>
    <t>10034830000473563</t>
  </si>
  <si>
    <t>Книга Мій братик - телезірка</t>
  </si>
  <si>
    <t>978-617-679-039-6</t>
  </si>
  <si>
    <t>10058000000017240</t>
  </si>
  <si>
    <t>Книга Канікули з близнятами</t>
  </si>
  <si>
    <t>978-617-679-100-3</t>
  </si>
  <si>
    <t>10058000000025403</t>
  </si>
  <si>
    <t>Книга Кумедна коронація</t>
  </si>
  <si>
    <t>978-617-679-199-7</t>
  </si>
  <si>
    <t>10058000000042153</t>
  </si>
  <si>
    <t>Книга Мій братик-телезірка летить у космос</t>
  </si>
  <si>
    <t>978-617-679-816-3</t>
  </si>
  <si>
    <t>50000000000067603</t>
  </si>
  <si>
    <t>Книга Турецькі пригоди з близнятами</t>
  </si>
  <si>
    <t>978-617-679-814-9</t>
  </si>
  <si>
    <t>50000000000069067</t>
  </si>
  <si>
    <t>Книга Ракета на чотирьох лапах</t>
  </si>
  <si>
    <t>978-617-679-649-7</t>
  </si>
  <si>
    <t>10034830000473565</t>
  </si>
  <si>
    <t>Книга Розшукується ракета на 4-х лапах</t>
  </si>
  <si>
    <t>978-966-2909-34-0</t>
  </si>
  <si>
    <t>10034830000473566</t>
  </si>
  <si>
    <t>Книга Нові пригоди ракети на чотирьох лапах</t>
  </si>
  <si>
    <t>978-617-679-034-1</t>
  </si>
  <si>
    <t>10058000000014153</t>
  </si>
  <si>
    <t>Книга Ракета на чотирьох лапах під прикриттям</t>
  </si>
  <si>
    <t>978-617-679-813-2</t>
  </si>
  <si>
    <t>50000000000058335</t>
  </si>
  <si>
    <t>Книга Викрадення! Гаряче літо Ракети на чотирьох лапах</t>
  </si>
  <si>
    <t>978-617-679-815-6</t>
  </si>
  <si>
    <t>50000000000063979</t>
  </si>
  <si>
    <t>Книга Різдвозавр. Книжка-картинка</t>
  </si>
  <si>
    <t>Флетчер Том</t>
  </si>
  <si>
    <t>978-966-448-062-5</t>
  </si>
  <si>
    <t>50000000000094646</t>
  </si>
  <si>
    <t>Книга Різдвозавр</t>
  </si>
  <si>
    <t>Книги для підлітків</t>
  </si>
  <si>
    <t>978-617-679-609-1</t>
  </si>
  <si>
    <t>50000000000029971</t>
  </si>
  <si>
    <t>Книга Різдвозавр та зимова відьма</t>
  </si>
  <si>
    <t>978-617-679-742-5</t>
  </si>
  <si>
    <t>50000000000046897</t>
  </si>
  <si>
    <t>0,53кото</t>
  </si>
  <si>
    <t>Книга Різдвозавр та список Нечемнюхів</t>
  </si>
  <si>
    <t>978-966-679-964-0</t>
  </si>
  <si>
    <t>50000000000078052</t>
  </si>
  <si>
    <t>Книга Хлопавка для Різдвозавра</t>
  </si>
  <si>
    <t>978-966-448-183-7</t>
  </si>
  <si>
    <t>50000000000115847</t>
  </si>
  <si>
    <t>Книга Зграя Загрози</t>
  </si>
  <si>
    <t>978-966-448-039-7</t>
  </si>
  <si>
    <t>50000000000095156</t>
  </si>
  <si>
    <t>Книга Роберто і (не)наречені</t>
  </si>
  <si>
    <t>Марко Томатіс, Лоредана Фрескура</t>
  </si>
  <si>
    <t>978-966-679-997-8</t>
  </si>
  <si>
    <t>50000000000088320</t>
  </si>
  <si>
    <t>Книга Маленька книжка про любов</t>
  </si>
  <si>
    <t>978-617-679-338-0</t>
  </si>
  <si>
    <t>50000000000003667</t>
  </si>
  <si>
    <t>170х220</t>
  </si>
  <si>
    <t>Книга Сікстен</t>
  </si>
  <si>
    <t>978-617-679-657-2</t>
  </si>
  <si>
    <t>50000000000035019</t>
  </si>
  <si>
    <t>Книга Втікачі</t>
  </si>
  <si>
    <t>978-617-679-822-4</t>
  </si>
  <si>
    <t>50000000000057453</t>
  </si>
  <si>
    <t>Книга Mox Nox</t>
  </si>
  <si>
    <t>978-617-679-501-8</t>
  </si>
  <si>
    <t>50000000000020952</t>
  </si>
  <si>
    <t>Книга 34 сонячні дні і один похмурий</t>
  </si>
  <si>
    <t>978-617-679-549-0</t>
  </si>
  <si>
    <t>50000000000025223</t>
  </si>
  <si>
    <t>Книга Мія і місячне затемнення</t>
  </si>
  <si>
    <t>978-617-679-704-3</t>
  </si>
  <si>
    <t>50000000000040707</t>
  </si>
  <si>
    <t>Книга Мирослава та інші з нашого двору</t>
  </si>
  <si>
    <t>Купріян Ольга</t>
  </si>
  <si>
    <t>978-617-679-919-1</t>
  </si>
  <si>
    <t>50000000000070137</t>
  </si>
  <si>
    <t>Книга Маленька Відьма та Кір</t>
  </si>
  <si>
    <t>Надемлінський Олексій</t>
  </si>
  <si>
    <t>978-617-679-429-5</t>
  </si>
  <si>
    <t>50000000000025173</t>
  </si>
  <si>
    <t>Книга Усі під підозрою!</t>
  </si>
  <si>
    <t>Маруся Щербина</t>
  </si>
  <si>
    <t>Детективи</t>
  </si>
  <si>
    <t>978-966-448-040-3</t>
  </si>
  <si>
    <t>50000000000094126</t>
  </si>
  <si>
    <t>Книга Сапієнси</t>
  </si>
  <si>
    <t>Володимир Аренєв</t>
  </si>
  <si>
    <t>978-966-448-256-8</t>
  </si>
  <si>
    <t>50000000000120539</t>
  </si>
  <si>
    <t>Книга Маламандер</t>
  </si>
  <si>
    <t>Тейлор Томас</t>
  </si>
  <si>
    <t>978-617-679-803-3</t>
  </si>
  <si>
    <t>50000000000063976</t>
  </si>
  <si>
    <t>Книга Ґарґантіс</t>
  </si>
  <si>
    <t>978-617-679-935-1</t>
  </si>
  <si>
    <t>50000000000073229</t>
  </si>
  <si>
    <t>Книга Жахотінь</t>
  </si>
  <si>
    <t>978-966-448-046-5</t>
  </si>
  <si>
    <t>50000000000094362</t>
  </si>
  <si>
    <t>Книга Дивовтеча</t>
  </si>
  <si>
    <t>Белл Дженніфер</t>
  </si>
  <si>
    <t>978-617-679-918-4</t>
  </si>
  <si>
    <t>50000000000069066</t>
  </si>
  <si>
    <t>Книга Легендаріум</t>
  </si>
  <si>
    <t>978-966-448-095-3</t>
  </si>
  <si>
    <t>50000000000104458</t>
  </si>
  <si>
    <t>Книга Нескінченна історія</t>
  </si>
  <si>
    <t>Енде Міхаель</t>
  </si>
  <si>
    <t>978-966-2909-22-7</t>
  </si>
  <si>
    <t>10034830000473593</t>
  </si>
  <si>
    <t>Книга Різдвяна Історія</t>
  </si>
  <si>
    <t>Діккенс Чарльз</t>
  </si>
  <si>
    <t>978-966-2909-79-1</t>
  </si>
  <si>
    <t>10034830000473601</t>
  </si>
  <si>
    <t>Книга Диво на вулиці Ебенезера</t>
  </si>
  <si>
    <t>Кетрін Дойл</t>
  </si>
  <si>
    <t>978-966-448-217-9</t>
  </si>
  <si>
    <t>50000000000117240</t>
  </si>
  <si>
    <t>Книга Мандрівний замок Хаула</t>
  </si>
  <si>
    <t>Джонс Діана Вінн</t>
  </si>
  <si>
    <t>978-966-2909-35-7</t>
  </si>
  <si>
    <t>10034830000473585</t>
  </si>
  <si>
    <t>Книга Світ у вулкані. Срібний і червоний</t>
  </si>
  <si>
    <t>Максимчук Ольга</t>
  </si>
  <si>
    <t>978-617-679-817-0</t>
  </si>
  <si>
    <t>50000000000065555</t>
  </si>
  <si>
    <t>Книга Світ у вулкані. Дощ-убивця</t>
  </si>
  <si>
    <t>978-617-679-877-4</t>
  </si>
  <si>
    <t>50000000000073227</t>
  </si>
  <si>
    <t>Книга Марічка і Червоний Король. Останній перелесник</t>
  </si>
  <si>
    <t>Рибалко (Товстенко) Марина</t>
  </si>
  <si>
    <t>978-617-679-249-9</t>
  </si>
  <si>
    <t>50000000000014231</t>
  </si>
  <si>
    <t>Книга Привіт, це я!</t>
  </si>
  <si>
    <t>Ґрьонтведт Ніна Елізабет</t>
  </si>
  <si>
    <t>Про любов та дружбу</t>
  </si>
  <si>
    <t>978-617-679-367-0</t>
  </si>
  <si>
    <t>50000000000009687</t>
  </si>
  <si>
    <t>Книга Абсолютно нецілована</t>
  </si>
  <si>
    <t>978-617-679-137-9</t>
  </si>
  <si>
    <t>10058000000025341</t>
  </si>
  <si>
    <t>Книга Суперліто</t>
  </si>
  <si>
    <t>978-617-679-275-8</t>
  </si>
  <si>
    <t>50000000000014229</t>
  </si>
  <si>
    <t>Книга Happy end, попри все?..</t>
  </si>
  <si>
    <t>978-617-679-515-5</t>
  </si>
  <si>
    <t>50000000000025224</t>
  </si>
  <si>
    <t>Книга Літо, коли все трапилось</t>
  </si>
  <si>
    <t>Акерлі Ібен</t>
  </si>
  <si>
    <t>978-966-448-173-8</t>
  </si>
  <si>
    <t>50000000000109266</t>
  </si>
  <si>
    <t>Книга Ларс. LOL</t>
  </si>
  <si>
    <t>978-617-679-684-8</t>
  </si>
  <si>
    <t>50000000000038753</t>
  </si>
  <si>
    <t>Книга Ти тут, Боже? Це я, Маргарет</t>
  </si>
  <si>
    <t>Блум Джуді</t>
  </si>
  <si>
    <t>978-617-679-818-7</t>
  </si>
  <si>
    <t>50000000000058329</t>
  </si>
  <si>
    <t>Книга Хлопчик Золота Рибка</t>
  </si>
  <si>
    <t>Ліза Томпсон</t>
  </si>
  <si>
    <t>978-966-448-013-7</t>
  </si>
  <si>
    <t>50000000000092717</t>
  </si>
  <si>
    <t>Книга Сантана Суперклаус</t>
  </si>
  <si>
    <t>978-966-448-218-6</t>
  </si>
  <si>
    <t>50000000000118649</t>
  </si>
  <si>
    <t>Книга Клуб червоних кедів</t>
  </si>
  <si>
    <t>Пунсет Ана</t>
  </si>
  <si>
    <t>978-617-679-674-9</t>
  </si>
  <si>
    <t>50000000000037120</t>
  </si>
  <si>
    <t>Книга Клуб червоних кедів. Подруги forever!</t>
  </si>
  <si>
    <t>978-617-679-555-1</t>
  </si>
  <si>
    <t>50000000000049270</t>
  </si>
  <si>
    <t>Книга Клуб червоних кедів. Усе заради мрії</t>
  </si>
  <si>
    <t>978-617-679-786-9</t>
  </si>
  <si>
    <t>50000000000058338</t>
  </si>
  <si>
    <t>Книга Клуб червоних кедів. Ми the best!</t>
  </si>
  <si>
    <t>978-617-679-807-1</t>
  </si>
  <si>
    <t>50000000000064367</t>
  </si>
  <si>
    <t>Книга Клуб червоних кедів. Неймовірний тиждень</t>
  </si>
  <si>
    <t>978-617-679-928-3</t>
  </si>
  <si>
    <t>50000000000071089</t>
  </si>
  <si>
    <t>Книга Клуб червоних кедів. Світ — наш!</t>
  </si>
  <si>
    <t>978-966-679-978-7</t>
  </si>
  <si>
    <t>50000000000079155</t>
  </si>
  <si>
    <t>Книга Просто Рікка.Forever</t>
  </si>
  <si>
    <t>Майкен Нюлунд</t>
  </si>
  <si>
    <t>978-966-448-196-7</t>
  </si>
  <si>
    <t>50000000000111063</t>
  </si>
  <si>
    <t>Книга Мене звати Варвара</t>
  </si>
  <si>
    <t>Дзвінка Матіяш</t>
  </si>
  <si>
    <t>978-966-679-976-3</t>
  </si>
  <si>
    <t>50000000000078775</t>
  </si>
  <si>
    <t>Книга Детективи в Артеку</t>
  </si>
  <si>
    <t>Бачинський Андрій</t>
  </si>
  <si>
    <t>978-617-679-074-7</t>
  </si>
  <si>
    <t>10058000000025368</t>
  </si>
  <si>
    <t>Книга Детективи з Артеку. Таємниці Кам’яних Могил</t>
  </si>
  <si>
    <t>978-617-679-413-4</t>
  </si>
  <si>
    <t>50000000000011534</t>
  </si>
  <si>
    <t>Книга Коли сніг пахне мандаринками</t>
  </si>
  <si>
    <t>978-617-679-849-1</t>
  </si>
  <si>
    <t>50000000000060912</t>
  </si>
  <si>
    <t>Книга Там, де тече Ятрань</t>
  </si>
  <si>
    <t>Марія Правда</t>
  </si>
  <si>
    <t>978-966-448-195-0</t>
  </si>
  <si>
    <t>50000000000115846</t>
  </si>
  <si>
    <t>Книга Вісім крафтових історій</t>
  </si>
  <si>
    <t>978-966-448-221-6</t>
  </si>
  <si>
    <t>50000000000114833</t>
  </si>
  <si>
    <t>Книга Примари Чорної діброви</t>
  </si>
  <si>
    <t>978-966-448-042-7</t>
  </si>
  <si>
    <t>50000000000092404</t>
  </si>
  <si>
    <t>Книга Ватага веселих волоцюг</t>
  </si>
  <si>
    <t>978-617-679-565-0</t>
  </si>
  <si>
    <t>50000000000026037</t>
  </si>
  <si>
    <t>Книга 140 децибелів тиші</t>
  </si>
  <si>
    <t>978-617-679-167-6</t>
  </si>
  <si>
    <t>10058000000038807</t>
  </si>
  <si>
    <t>Книга З Ейнштейном у рюкзаку</t>
  </si>
  <si>
    <t>978-617-679-717-3</t>
  </si>
  <si>
    <t>50000000000043539</t>
  </si>
  <si>
    <t>Книга Трикутник Зевса</t>
  </si>
  <si>
    <t>978-617-679-835-4</t>
  </si>
  <si>
    <t>50000000000063978</t>
  </si>
  <si>
    <t>Книга Шпигунська школа</t>
  </si>
  <si>
    <t>Стюарт Ґіббс</t>
  </si>
  <si>
    <t>978-966-448-172-1</t>
  </si>
  <si>
    <t>50000000000110568</t>
  </si>
  <si>
    <t>Книга Пес на ім'я Мані, або Абетка грошей</t>
  </si>
  <si>
    <t>10</t>
  </si>
  <si>
    <t>978-966-2909-30-2</t>
  </si>
  <si>
    <t>10034830000473595</t>
  </si>
  <si>
    <t>Книга Кіра й таємниця бублика</t>
  </si>
  <si>
    <t>978-966-2909-45-6</t>
  </si>
  <si>
    <t>10034830000473603</t>
  </si>
  <si>
    <t>Книга КЕШ</t>
  </si>
  <si>
    <t>Рашмі Сірдешпанде</t>
  </si>
  <si>
    <t>978-966-448-016-8</t>
  </si>
  <si>
    <t>50000000000101949</t>
  </si>
  <si>
    <t>153х216</t>
  </si>
  <si>
    <t>Книга Мандрівка шоколаду</t>
  </si>
  <si>
    <t>978-966-448-112-7</t>
  </si>
  <si>
    <t>50000000000115054</t>
  </si>
  <si>
    <t>Книга Путівник світом дорослішання для дівчат: зміни в тілі, перші місячні та бодіпозитив</t>
  </si>
  <si>
    <t>Барбара Петрущак</t>
  </si>
  <si>
    <t>978-966-448-017-5</t>
  </si>
  <si>
    <t>50000000000093063</t>
  </si>
  <si>
    <t>Книга Путівник світом дорослішання для хлопців: зміни в тілі, емоції та бодіпозитив</t>
  </si>
  <si>
    <t>978-966-448-018-2</t>
  </si>
  <si>
    <t>50000000000093089</t>
  </si>
  <si>
    <t>Книга Один день у Стародавньому Єгипті</t>
  </si>
  <si>
    <t>Джакопо Ольв’єрі</t>
  </si>
  <si>
    <t>978-966-448-033-5</t>
  </si>
  <si>
    <t>50000000000090587</t>
  </si>
  <si>
    <t>Книга Один день у Стародавній Греції</t>
  </si>
  <si>
    <t>978-966-448-070-0</t>
  </si>
  <si>
    <t>50000000000095760</t>
  </si>
  <si>
    <t>Книга Драми довкола реклами</t>
  </si>
  <si>
    <t>Еріка Файві</t>
  </si>
  <si>
    <t>978-966-448-051-9</t>
  </si>
  <si>
    <t>50000000000093978</t>
  </si>
  <si>
    <t>Книга Шептицький для дітей</t>
  </si>
  <si>
    <t>Марія Сердюк</t>
  </si>
  <si>
    <t>978-966-448-141-7</t>
  </si>
  <si>
    <t>50000000000116102</t>
  </si>
  <si>
    <t>Книга Школа скаутингу</t>
  </si>
  <si>
    <t>Джекі Бейлі</t>
  </si>
  <si>
    <t>978-617-679-926-9</t>
  </si>
  <si>
    <t>50000000000079156</t>
  </si>
  <si>
    <t>Книга Талант: інструкція з використання</t>
  </si>
  <si>
    <t>уп. Ольга Ренн</t>
  </si>
  <si>
    <t>978-966-679-974-9</t>
  </si>
  <si>
    <t>50000000000078772</t>
  </si>
  <si>
    <t>Книга 7 звичок високоефективних підлітків</t>
  </si>
  <si>
    <t>Кові Шон</t>
  </si>
  <si>
    <t>978-617-679-164-5</t>
  </si>
  <si>
    <t>10058000000004999</t>
  </si>
  <si>
    <t>Книга Вибухова історія людства</t>
  </si>
  <si>
    <t>978-966-679-963-3</t>
  </si>
  <si>
    <t>50000000000078513</t>
  </si>
  <si>
    <t>Книга Скарбничка історій</t>
  </si>
  <si>
    <t>Володимир Арєнєв</t>
  </si>
  <si>
    <t>978-966-679-980-0</t>
  </si>
  <si>
    <t>50000000000093979</t>
  </si>
  <si>
    <t>Книга Кохання та джелато</t>
  </si>
  <si>
    <t>вік 14+</t>
  </si>
  <si>
    <t>Дженна Еванс Велч</t>
  </si>
  <si>
    <t>978-966-448-109-7</t>
  </si>
  <si>
    <t>50000000000107962</t>
  </si>
  <si>
    <t>Книга Дубочок з війни</t>
  </si>
  <si>
    <t>Ганна Осадко</t>
  </si>
  <si>
    <t>978-966-448-227-8</t>
  </si>
  <si>
    <t>50000000000117940</t>
  </si>
  <si>
    <t>Книга Абрикоси зацвітають уночі</t>
  </si>
  <si>
    <t>978-966-448-002-1</t>
  </si>
  <si>
    <t>50000000000087835</t>
  </si>
  <si>
    <t>чб</t>
  </si>
  <si>
    <t>Книга Семенові зорі</t>
  </si>
  <si>
    <t>Андрій Зелінський</t>
  </si>
  <si>
    <t>для всіх</t>
  </si>
  <si>
    <t>978-617-679-778-4</t>
  </si>
  <si>
    <t>50000000000102914</t>
  </si>
  <si>
    <t>Книга Метро до Темного Міста</t>
  </si>
  <si>
    <t>Олена Захарченко</t>
  </si>
  <si>
    <t>978-966-448-028-1</t>
  </si>
  <si>
    <t>50000000000090923</t>
  </si>
  <si>
    <t>Книга У світлі світляків. На порозі ночі</t>
  </si>
  <si>
    <t>Войтенко Ольга</t>
  </si>
  <si>
    <t>978-617-679-625-1</t>
  </si>
  <si>
    <t>50000000000034656</t>
  </si>
  <si>
    <t>Книга У світлі світляків. Пошуки відправника</t>
  </si>
  <si>
    <t>978-617-679-713-5</t>
  </si>
  <si>
    <t>50000000000042418</t>
  </si>
  <si>
    <t>Книга У світлі світляків. Там, де тиша</t>
  </si>
  <si>
    <t>978-617-679-916-0</t>
  </si>
  <si>
    <t>50000000000070133</t>
  </si>
  <si>
    <t>Книга Дивовижна історія Аґнес Сесилії</t>
  </si>
  <si>
    <t>Марія Ґріпе</t>
  </si>
  <si>
    <t>978-966-448-085-4</t>
  </si>
  <si>
    <t>50000000000107577</t>
  </si>
  <si>
    <t>Книга Страшні дівчата</t>
  </si>
  <si>
    <t>Ліса Б'єрбу, Сара Ульссон, Юганна Ліндбек</t>
  </si>
  <si>
    <t>978-966-679-989-3</t>
  </si>
  <si>
    <t>50000000000084492</t>
  </si>
  <si>
    <t>Книга Кеди в небі</t>
  </si>
  <si>
    <t>Віталіна Макарик</t>
  </si>
  <si>
    <t>978-966-448-201-8</t>
  </si>
  <si>
    <t>50000000000113834</t>
  </si>
  <si>
    <t>Книга Несподіване кіно</t>
  </si>
  <si>
    <t>Наталія Ясіновська</t>
  </si>
  <si>
    <t>978-966-448-010-6</t>
  </si>
  <si>
    <t>50000000000088351</t>
  </si>
  <si>
    <t>Книга Хто проти суперкрутих</t>
  </si>
  <si>
    <t>Сульберґ А. Аудгільд</t>
  </si>
  <si>
    <t>978-617-679-234-5</t>
  </si>
  <si>
    <t>10058000000045693</t>
  </si>
  <si>
    <t>Книга Суперкруті догралися</t>
  </si>
  <si>
    <t>978-617-679-354-0</t>
  </si>
  <si>
    <t>50000000000008509</t>
  </si>
  <si>
    <t>Книга Привиди проти суперкрутих</t>
  </si>
  <si>
    <t>978-617-679-381-6</t>
  </si>
  <si>
    <t>50000000000009685</t>
  </si>
  <si>
    <t>Книга Таємниця суперкрутих</t>
  </si>
  <si>
    <t>978-617-679-548-3</t>
  </si>
  <si>
    <t>50000000000025281</t>
  </si>
  <si>
    <t>Книга Південь</t>
  </si>
  <si>
    <t>Маріанне Каурін</t>
  </si>
  <si>
    <t>978-966-448-122-6</t>
  </si>
  <si>
    <t>50000000000108807</t>
  </si>
  <si>
    <t>Книга Все починається в 13</t>
  </si>
  <si>
    <t>Бердт Валентин</t>
  </si>
  <si>
    <t>978-617-679-183-6</t>
  </si>
  <si>
    <t>10058000000042151</t>
  </si>
  <si>
    <t>Книга Любов, дідусь і помідори</t>
  </si>
  <si>
    <t>Ясіновська Наталія</t>
  </si>
  <si>
    <t>978-617-679-768-5</t>
  </si>
  <si>
    <t>50000000000067607</t>
  </si>
  <si>
    <t>Книга Любов, Америка і світло</t>
  </si>
  <si>
    <t>978-966-448-200-1</t>
  </si>
  <si>
    <t>50000000000114187</t>
  </si>
  <si>
    <t>Книга Вартовий брами</t>
  </si>
  <si>
    <t>Шевченко Зірка</t>
  </si>
  <si>
    <t>978-617-679-920-7</t>
  </si>
  <si>
    <t>50000000000077190</t>
  </si>
  <si>
    <t>Книга Лінія термінатора</t>
  </si>
  <si>
    <t>young adult</t>
  </si>
  <si>
    <t>978-966-679-990-9</t>
  </si>
  <si>
    <t>50000000000084491</t>
  </si>
  <si>
    <t>Книга Лепрекони</t>
  </si>
  <si>
    <t>Захабура Валентина</t>
  </si>
  <si>
    <t>978-617-679-672-5</t>
  </si>
  <si>
    <t>50000000000036203</t>
  </si>
  <si>
    <t>Книга Ел і Ева</t>
  </si>
  <si>
    <t>Біла Надія</t>
  </si>
  <si>
    <t>978-617-679-929-0</t>
  </si>
  <si>
    <t>50000000000073228</t>
  </si>
  <si>
    <t>Книга Наші приховані дари</t>
  </si>
  <si>
    <t>Керолайн О'Доног'ю</t>
  </si>
  <si>
    <t>978-966-679-982-4</t>
  </si>
  <si>
    <t>50000000000087836</t>
  </si>
  <si>
    <t>Книга Дари, що зв’язують нас</t>
  </si>
  <si>
    <t>978-966-448-107-3</t>
  </si>
  <si>
    <t>50000000000114221</t>
  </si>
  <si>
    <t>Книга Дівчина Онлайн</t>
  </si>
  <si>
    <t>Зої Заґґ</t>
  </si>
  <si>
    <t>978-617-679-619-0</t>
  </si>
  <si>
    <t>50000000000029970</t>
  </si>
  <si>
    <t>Книга Дівчина онлайн у турне</t>
  </si>
  <si>
    <t>978-617-679-753-1</t>
  </si>
  <si>
    <t>50000000000047939</t>
  </si>
  <si>
    <t>Книга Дівчина онлайн: соло</t>
  </si>
  <si>
    <t>978-617-679-847-7</t>
  </si>
  <si>
    <t>50000000000065801</t>
  </si>
  <si>
    <t>Знижка:</t>
  </si>
  <si>
    <t>Сума зі знижкою:</t>
  </si>
  <si>
    <t>ТОП - 50*</t>
  </si>
  <si>
    <t>Станом на 03.01.2024</t>
  </si>
  <si>
    <t>Назва</t>
  </si>
  <si>
    <t>* Це інформативний файл. Просимо замовлення
 вказувати у вкладці "прайс"</t>
  </si>
  <si>
    <t>пошук у прайсі</t>
  </si>
  <si>
    <t>Контакти:</t>
  </si>
  <si>
    <t>тел (Львів): (032) 240-47-98</t>
  </si>
  <si>
    <t>Книга 10 історій для хлопців</t>
  </si>
  <si>
    <t>12-15</t>
  </si>
  <si>
    <t>проєкт закритий</t>
  </si>
  <si>
    <t>09</t>
  </si>
  <si>
    <t>978-617-679-447-9</t>
  </si>
  <si>
    <t>50000000000014230</t>
  </si>
  <si>
    <t>Книга 101 далматинець</t>
  </si>
  <si>
    <t>Сміт Доді</t>
  </si>
  <si>
    <t>08</t>
  </si>
  <si>
    <t>Чотири лапи</t>
  </si>
  <si>
    <t>978-617-679-433-2</t>
  </si>
  <si>
    <t>50000000000013243</t>
  </si>
  <si>
    <t>Книга 12 важелів успіху</t>
  </si>
  <si>
    <t>Кові Стівен Р.</t>
  </si>
  <si>
    <t>978-617-679-322-9</t>
  </si>
  <si>
    <t>50000000000014217</t>
  </si>
  <si>
    <t>Книга 12 неймовірних жінок</t>
  </si>
  <si>
    <t>уп. Савка Мар’яна</t>
  </si>
  <si>
    <t>978-617-679-397-7</t>
  </si>
  <si>
    <t>50000000000010672</t>
  </si>
  <si>
    <t>Книга 373</t>
  </si>
  <si>
    <t>Кіяновська Мар'яна</t>
  </si>
  <si>
    <t>978-617-679-081-5</t>
  </si>
  <si>
    <t>10058000000025332</t>
  </si>
  <si>
    <t>Слейтер Кім</t>
  </si>
  <si>
    <t>2020</t>
  </si>
  <si>
    <t>03</t>
  </si>
  <si>
    <t>класні історії</t>
  </si>
  <si>
    <t>978-617-679-758-6</t>
  </si>
  <si>
    <t>50000000000054220</t>
  </si>
  <si>
    <t>Книга Абетка (2014)</t>
  </si>
  <si>
    <t>Кротюк Оксана</t>
  </si>
  <si>
    <t>04</t>
  </si>
  <si>
    <t>абетки</t>
  </si>
  <si>
    <t>978-966-2909-62-3</t>
  </si>
  <si>
    <t>10058000000025339</t>
  </si>
  <si>
    <t>215х215</t>
  </si>
  <si>
    <t>Книга абетка Гвара мала</t>
  </si>
  <si>
    <t>978-617-679-010-5</t>
  </si>
  <si>
    <t>10058000000010155</t>
  </si>
  <si>
    <t>120х165</t>
  </si>
  <si>
    <t>0-2</t>
  </si>
  <si>
    <t>978-617-679-627-5</t>
  </si>
  <si>
    <t>50000000000053016</t>
  </si>
  <si>
    <t>155х215</t>
  </si>
  <si>
    <t>Книга Абетка ремесел</t>
  </si>
  <si>
    <t>Репета Надія</t>
  </si>
  <si>
    <t>978-617-679-171-3</t>
  </si>
  <si>
    <t>10058000000038803</t>
  </si>
  <si>
    <t>Книга Аврора та інші принцеси</t>
  </si>
  <si>
    <t>2019</t>
  </si>
  <si>
    <t>07</t>
  </si>
  <si>
    <t>978-617-679-688-6</t>
  </si>
  <si>
    <t>50000000000041442</t>
  </si>
  <si>
    <t>175х210</t>
  </si>
  <si>
    <t>Книга Айвенко, або Чоловіки — це...</t>
  </si>
  <si>
    <t>Таран Людмила</t>
  </si>
  <si>
    <t>978-617-679-905-4</t>
  </si>
  <si>
    <t>50000000000067605</t>
  </si>
  <si>
    <t>Книга Акупунктура міста</t>
  </si>
  <si>
    <t>Лернер Жайме</t>
  </si>
  <si>
    <t>978-617-679-260-4</t>
  </si>
  <si>
    <t>50000000000001083</t>
  </si>
  <si>
    <t>Книга Анімаліум</t>
  </si>
  <si>
    <t>Брум Дженні</t>
  </si>
  <si>
    <t>978-617-679-376-2</t>
  </si>
  <si>
    <t>50000000000013244</t>
  </si>
  <si>
    <t>270х370</t>
  </si>
  <si>
    <t>Книга Антон великий</t>
  </si>
  <si>
    <t>Скреттінґ Ґюдрун</t>
  </si>
  <si>
    <t>978-617-679-718-0</t>
  </si>
  <si>
    <t>50000000000043556</t>
  </si>
  <si>
    <t>Книга Антон та інші зі зграї</t>
  </si>
  <si>
    <t>978-617-679-662-6</t>
  </si>
  <si>
    <t>50000000000034657</t>
  </si>
  <si>
    <t>Книга Антон та інші нещастя</t>
  </si>
  <si>
    <t>978-617-679-532-2</t>
  </si>
  <si>
    <t>50000000000022862</t>
  </si>
  <si>
    <t>Книга Арт-нотатник Мій квітучий рік 2021</t>
  </si>
  <si>
    <t>11</t>
  </si>
  <si>
    <t>978-617-679-842-2</t>
  </si>
  <si>
    <t>50000000000060910</t>
  </si>
  <si>
    <t>148х210</t>
  </si>
  <si>
    <t>Книга Артерія</t>
  </si>
  <si>
    <t>978-617-679-510-0</t>
  </si>
  <si>
    <t>50000000000024129</t>
  </si>
  <si>
    <t>Книга Атлас міст</t>
  </si>
  <si>
    <t>Черрі Джорджія</t>
  </si>
  <si>
    <t>978-617-679-432-5</t>
  </si>
  <si>
    <t>50000000000020951</t>
  </si>
  <si>
    <t>Книга Афини</t>
  </si>
  <si>
    <t>Власенко Власта</t>
  </si>
  <si>
    <t>978-617-679-941-2</t>
  </si>
  <si>
    <t>50000000000075272</t>
  </si>
  <si>
    <t>Книга Баборня</t>
  </si>
  <si>
    <t>978-617-679-332-8</t>
  </si>
  <si>
    <t>50000000000002933</t>
  </si>
  <si>
    <t>2013</t>
  </si>
  <si>
    <t>978-617-679-031-0</t>
  </si>
  <si>
    <t>10058000000014212</t>
  </si>
  <si>
    <t>Книга Банк</t>
  </si>
  <si>
    <t>Квіґлі Емма</t>
  </si>
  <si>
    <t>книжки для підлітків</t>
  </si>
  <si>
    <t>978-617-679-831-6</t>
  </si>
  <si>
    <t>50000000000063325</t>
  </si>
  <si>
    <t>Книга Баранчик Рассел</t>
  </si>
  <si>
    <t>Скоттон Роб</t>
  </si>
  <si>
    <t>книжки Роба Скоттона</t>
  </si>
  <si>
    <t>978-617-679-133-1</t>
  </si>
  <si>
    <t>10058000000025346</t>
  </si>
  <si>
    <t>Книга Баранчик Рассел і загублений скарб</t>
  </si>
  <si>
    <t>978-617-679-404-2</t>
  </si>
  <si>
    <t>50000000000008206</t>
  </si>
  <si>
    <t>Книга Бентежні</t>
  </si>
  <si>
    <t>Ульман Лінн</t>
  </si>
  <si>
    <t>978-617-679-857-6</t>
  </si>
  <si>
    <t>50000000000063326</t>
  </si>
  <si>
    <t>Книга Бесіди п(р)одумки</t>
  </si>
  <si>
    <t>Содомора Андрій</t>
  </si>
  <si>
    <t>978-617-679-641-1</t>
  </si>
  <si>
    <t>50000000000026809</t>
  </si>
  <si>
    <t>Книга Бог Дрібниць</t>
  </si>
  <si>
    <t>Рой Арундаті</t>
  </si>
  <si>
    <t>978-617-679-277-2</t>
  </si>
  <si>
    <t>50000000000020950</t>
  </si>
  <si>
    <t>Книга Бойня №5</t>
  </si>
  <si>
    <t>Воннеґут Курт</t>
  </si>
  <si>
    <t>978-617-679-084-6</t>
  </si>
  <si>
    <t>10058000000025349</t>
  </si>
  <si>
    <t>Книга Борошняні немовлята</t>
  </si>
  <si>
    <t>Файн Енн</t>
  </si>
  <si>
    <t>978-617-679-271-0</t>
  </si>
  <si>
    <t>40000000000001215</t>
  </si>
  <si>
    <t>06</t>
  </si>
  <si>
    <t>Книга Ботанікум</t>
  </si>
  <si>
    <t>Вілліс Кесі</t>
  </si>
  <si>
    <t>978-617-679-632-9</t>
  </si>
  <si>
    <t>50000000000021796</t>
  </si>
  <si>
    <t>Філдінґ Гелен</t>
  </si>
  <si>
    <t>978-617-679-777-7</t>
  </si>
  <si>
    <t>50000000000054701</t>
  </si>
  <si>
    <t>Книга Будинок безлічі шляхів</t>
  </si>
  <si>
    <t>дитяче фентезі</t>
  </si>
  <si>
    <t>978-617-679-421-9</t>
  </si>
  <si>
    <t>50000000000024121</t>
  </si>
  <si>
    <t>Книга Бунар</t>
  </si>
  <si>
    <t>Калитко Катерина</t>
  </si>
  <si>
    <t>978-617-679-590-2</t>
  </si>
  <si>
    <t>50000000000024130</t>
  </si>
  <si>
    <t>Книга Вбивство п'яної піонерки</t>
  </si>
  <si>
    <t>Оксеник Сергій</t>
  </si>
  <si>
    <t>978-617-679-496-7</t>
  </si>
  <si>
    <t>50000000000021793</t>
  </si>
  <si>
    <t>01</t>
  </si>
  <si>
    <t>978-617-679-556-8</t>
  </si>
  <si>
    <t>50000000000049874</t>
  </si>
  <si>
    <t>Книга Вдячний Сплет</t>
  </si>
  <si>
    <t>978-617-679-020-4</t>
  </si>
  <si>
    <t>10058000000013051</t>
  </si>
  <si>
    <t>Книга Ведмідь-піаніст</t>
  </si>
  <si>
    <t>Літчфілд Девід</t>
  </si>
  <si>
    <t>978-617-679-472-1</t>
  </si>
  <si>
    <t>50000000000018226</t>
  </si>
  <si>
    <t>978-617-679-760-9</t>
  </si>
  <si>
    <t>50000000000053827</t>
  </si>
  <si>
    <t>190х235</t>
  </si>
  <si>
    <t>Книга Велика магія</t>
  </si>
  <si>
    <t>978-617-679-414-1</t>
  </si>
  <si>
    <t>50000000000012344</t>
  </si>
  <si>
    <t>Книга Великий космічний апчих</t>
  </si>
  <si>
    <t>Світова Слава</t>
  </si>
  <si>
    <t>978-617-679-769-2</t>
  </si>
  <si>
    <t>50000000000059177</t>
  </si>
  <si>
    <t>Книга Викрадач вічності</t>
  </si>
  <si>
    <t>Баркер Клайв</t>
  </si>
  <si>
    <t>978-617-679-273-4</t>
  </si>
  <si>
    <t>40000000000001211</t>
  </si>
  <si>
    <t>Книга Винова гора</t>
  </si>
  <si>
    <t>Мориквас Надія</t>
  </si>
  <si>
    <t>978-617-679-423-3</t>
  </si>
  <si>
    <t>50000000000013240</t>
  </si>
  <si>
    <t>Книга Високі гори Португалії</t>
  </si>
  <si>
    <t>Мартель Янн</t>
  </si>
  <si>
    <t>978-617-679-570-4</t>
  </si>
  <si>
    <t>50000000000035830</t>
  </si>
  <si>
    <t>Книга Вище за небо</t>
  </si>
  <si>
    <t>Гаґеруп Клаус</t>
  </si>
  <si>
    <t>978-617-679-697-8</t>
  </si>
  <si>
    <t>50000000000043541</t>
  </si>
  <si>
    <t>Книга Відчайдушний боягуз</t>
  </si>
  <si>
    <t>Арєнєв Володимир</t>
  </si>
  <si>
    <t>978-617-679-519-3</t>
  </si>
  <si>
    <t>50000000000022857</t>
  </si>
  <si>
    <t>Книга Візерунок на камені</t>
  </si>
  <si>
    <t>Агеєва Віра</t>
  </si>
  <si>
    <t>978-617-679-452-3</t>
  </si>
  <si>
    <t>50000000000020947</t>
  </si>
  <si>
    <t>Книга Вільнюський покер</t>
  </si>
  <si>
    <t>Ґавяліс Річардас</t>
  </si>
  <si>
    <t>978-617-679-743-2</t>
  </si>
  <si>
    <t>50000000000057508</t>
  </si>
  <si>
    <t>Книга Вірші Феліцити</t>
  </si>
  <si>
    <t>978-617-679-511-7</t>
  </si>
  <si>
    <t>50000000000022762</t>
  </si>
  <si>
    <t>Книга ВосьмиЩОСЬ</t>
  </si>
  <si>
    <t>Мамчич Олеся</t>
  </si>
  <si>
    <t>978-617-679-789-0</t>
  </si>
  <si>
    <t>50000000000057454</t>
  </si>
  <si>
    <t>Книга Всім пора колядувати</t>
  </si>
  <si>
    <t>Завадович Роман</t>
  </si>
  <si>
    <t>978-617-679-653-4</t>
  </si>
  <si>
    <t>50000000000029848</t>
  </si>
  <si>
    <t>Книга Вузька стежка на далеку північ</t>
  </si>
  <si>
    <t>Фленеган Річард</t>
  </si>
  <si>
    <t>978-617-679-389-2</t>
  </si>
  <si>
    <t>50000000000016132</t>
  </si>
  <si>
    <t>Книга Вулиці</t>
  </si>
  <si>
    <t>978-617-679-838-5</t>
  </si>
  <si>
    <t>50000000000066694</t>
  </si>
  <si>
    <t>Книга Г'юстоне, у нас проблеми</t>
  </si>
  <si>
    <t>Ґрохоля Катажина</t>
  </si>
  <si>
    <t>978-617-679-745-6</t>
  </si>
  <si>
    <t>50000000000055894</t>
  </si>
  <si>
    <t>Книга Галицькі смаколики</t>
  </si>
  <si>
    <t>Душар Маріанна</t>
  </si>
  <si>
    <t>978-617-679-563-6</t>
  </si>
  <si>
    <t>50000000000048555</t>
  </si>
  <si>
    <t>Книга Гедвіґ</t>
  </si>
  <si>
    <t>Нільссон Фріда</t>
  </si>
  <si>
    <t>Гедвіґ</t>
  </si>
  <si>
    <t>978-617-679-650-3</t>
  </si>
  <si>
    <t>50000000000028030</t>
  </si>
  <si>
    <t>Книга Геройська книжка Маленького Вовчика</t>
  </si>
  <si>
    <t>Вайброу Іан</t>
  </si>
  <si>
    <t>дитячі книжки для читання</t>
  </si>
  <si>
    <t>Малий Вовчик</t>
  </si>
  <si>
    <t>978-966-2909-91-3</t>
  </si>
  <si>
    <t>10058000000001357</t>
  </si>
  <si>
    <t>Книга Гості на мітлі</t>
  </si>
  <si>
    <t>Рутківський Володимир</t>
  </si>
  <si>
    <t>978-617-679-290-1</t>
  </si>
  <si>
    <t>50000000000000547</t>
  </si>
  <si>
    <t>Книга Гра в музей</t>
  </si>
  <si>
    <t>Космолінська Наталія, Магдиш Ірина</t>
  </si>
  <si>
    <t>978-617-679-637-4</t>
  </si>
  <si>
    <t>50000000000026801</t>
  </si>
  <si>
    <t>215х165</t>
  </si>
  <si>
    <t>Книга Грудне вигодовування</t>
  </si>
  <si>
    <t>Соловей Ксенія, Гавриленко Тетяна, Єрко Миродара</t>
  </si>
  <si>
    <t>батькам</t>
  </si>
  <si>
    <t>978-617-679-212-3</t>
  </si>
  <si>
    <t>10058000000043575</t>
  </si>
  <si>
    <t>Книга Група Скрябін та друзі по сцені</t>
  </si>
  <si>
    <t>Кузьменко Ольга</t>
  </si>
  <si>
    <t>Скрябін</t>
  </si>
  <si>
    <t>978-617-679-299-4</t>
  </si>
  <si>
    <t>50000000000001080</t>
  </si>
  <si>
    <t>Книга Гупало Василь. П'ять з половиною пригод</t>
  </si>
  <si>
    <t>Фоззі</t>
  </si>
  <si>
    <t>978-617-679-266-6</t>
  </si>
  <si>
    <t>40000000000001214</t>
  </si>
  <si>
    <t>Книга Далекі близькі</t>
  </si>
  <si>
    <t>978-617-679-120-1</t>
  </si>
  <si>
    <t>10058000000025367</t>
  </si>
  <si>
    <t>Книга Данка і Крак</t>
  </si>
  <si>
    <t>Калинець Ігор</t>
  </si>
  <si>
    <t>978-617-679-580-3</t>
  </si>
  <si>
    <t>50000000000028029</t>
  </si>
  <si>
    <t>Книга Дар Гумбольдта</t>
  </si>
  <si>
    <t>Беллоу Сол</t>
  </si>
  <si>
    <t>978-617-679-437-0</t>
  </si>
  <si>
    <t>50000000000013242</t>
  </si>
  <si>
    <t>Книга Дарую братика за підписку. Твій інстащоденник</t>
  </si>
  <si>
    <t>Кочубей Саша</t>
  </si>
  <si>
    <t>дівчатам</t>
  </si>
  <si>
    <t>978-617-679-915-3</t>
  </si>
  <si>
    <t>50000000000069196</t>
  </si>
  <si>
    <t>Книга Два роки, вісім місяців, двадцять вісім ночей</t>
  </si>
  <si>
    <t>Рушді Салман</t>
  </si>
  <si>
    <t>978-617-679-368-7</t>
  </si>
  <si>
    <t>50000000000008511</t>
  </si>
  <si>
    <t>Книга Де ви, кохані леви?</t>
  </si>
  <si>
    <t>Трохим Наталя</t>
  </si>
  <si>
    <t>978-617-679-269-7</t>
  </si>
  <si>
    <t>50000000000011535</t>
  </si>
  <si>
    <t>Книга Дев’ять життів Крістофера Чанта</t>
  </si>
  <si>
    <t>978-617-679-566-7</t>
  </si>
  <si>
    <t>50000000000043897</t>
  </si>
  <si>
    <t>Книга Детектив Носик і викрадачі</t>
  </si>
  <si>
    <t>дитячий детектив</t>
  </si>
  <si>
    <t>978-617-679-402-8</t>
  </si>
  <si>
    <t>50000000000011538</t>
  </si>
  <si>
    <t>Книга Дженні</t>
  </si>
  <si>
    <t>Ґелліко Пол</t>
  </si>
  <si>
    <t>978-617-679-586-5</t>
  </si>
  <si>
    <t>50000000000054696</t>
  </si>
  <si>
    <t>Книга Диваки і зануди</t>
  </si>
  <si>
    <t>978-617-679-173-7</t>
  </si>
  <si>
    <t>10058000000038808</t>
  </si>
  <si>
    <t>Книга Дикі лебеді</t>
  </si>
  <si>
    <t>Андерсен Ганс Християн</t>
  </si>
  <si>
    <t>кольорові казки</t>
  </si>
  <si>
    <t>978-617-679-223-9</t>
  </si>
  <si>
    <t>40000000000001210</t>
  </si>
  <si>
    <t>Книга Дихай</t>
  </si>
  <si>
    <t>Брасм Анн-Софі</t>
  </si>
  <si>
    <t>978-617-679-305-2</t>
  </si>
  <si>
    <t>50000000000006013</t>
  </si>
  <si>
    <t>Книга Дівчина з перловою сережкою</t>
  </si>
  <si>
    <t>Шевальє Трейсі</t>
  </si>
  <si>
    <t>978-617-679-303-8</t>
  </si>
  <si>
    <t>50000000000001082</t>
  </si>
  <si>
    <t>978-617-679-744-9</t>
  </si>
  <si>
    <t>50000000000049268</t>
  </si>
  <si>
    <t>Книга Дівчинка, яка рятувала книжки</t>
  </si>
  <si>
    <t>978-617-679-516-2</t>
  </si>
  <si>
    <t>50000000000021947</t>
  </si>
  <si>
    <t>175х215</t>
  </si>
  <si>
    <t>Книга Діти їхні</t>
  </si>
  <si>
    <t>Матьє Ніколя</t>
  </si>
  <si>
    <t>978-617-679-795-1</t>
  </si>
  <si>
    <t>50000000000056641</t>
  </si>
  <si>
    <t>Книга Дмухавка та інші пухнасті вірші</t>
  </si>
  <si>
    <t>978-617-679-687-9</t>
  </si>
  <si>
    <t>50000000000039008</t>
  </si>
  <si>
    <t>Книга До краси</t>
  </si>
  <si>
    <t>Фоенкінос Давід</t>
  </si>
  <si>
    <t>978-617-679-739-5</t>
  </si>
  <si>
    <t>50000000000047183</t>
  </si>
  <si>
    <t>Книга До музики</t>
  </si>
  <si>
    <t>978-617-679-505-6</t>
  </si>
  <si>
    <t>50000000000033677</t>
  </si>
  <si>
    <t>Книга До нас на чай заходив тигр!</t>
  </si>
  <si>
    <t>Керр Джудіт</t>
  </si>
  <si>
    <t>978-617-679-408-0</t>
  </si>
  <si>
    <t>50000000000008515</t>
  </si>
  <si>
    <t>215х280</t>
  </si>
  <si>
    <t>Книга Довгі часи</t>
  </si>
  <si>
    <t>Рафєєнко Володимир</t>
  </si>
  <si>
    <t>978-617-679-387-8</t>
  </si>
  <si>
    <t>50000000000010664</t>
  </si>
  <si>
    <t>Книга Довірливі розмови</t>
  </si>
  <si>
    <t>Берґман Інґмар</t>
  </si>
  <si>
    <t>978-617-679-422-6</t>
  </si>
  <si>
    <t>50000000000020943</t>
  </si>
  <si>
    <t>Книга Догори дриґом. Монстрики</t>
  </si>
  <si>
    <t>Баруцці Аґнес</t>
  </si>
  <si>
    <t>978-617-679-892-7</t>
  </si>
  <si>
    <t>50000000000067617</t>
  </si>
  <si>
    <t>Книга Домівка для минулого. Про музеї, історію та мистецтво</t>
  </si>
  <si>
    <t>Клочко Роман</t>
  </si>
  <si>
    <t>978-617-679-599-5</t>
  </si>
  <si>
    <t>50000000000041441</t>
  </si>
  <si>
    <t>Книга Дона Флор та двоє її чоловіків</t>
  </si>
  <si>
    <t>Амаду Жоржі</t>
  </si>
  <si>
    <t>978-617-679-436-3</t>
  </si>
  <si>
    <t>50000000000020944</t>
  </si>
  <si>
    <t>Книга Дорога опівдні</t>
  </si>
  <si>
    <t>Кривенко Марія</t>
  </si>
  <si>
    <t>978-617-679-251-2</t>
  </si>
  <si>
    <t>50000000000013247</t>
  </si>
  <si>
    <t>Книга Дорога святого Якова</t>
  </si>
  <si>
    <t>978-617-679-393-9</t>
  </si>
  <si>
    <t>50000000000012347</t>
  </si>
  <si>
    <t>Книга Дороги й середохрестя</t>
  </si>
  <si>
    <t>літературознавство</t>
  </si>
  <si>
    <t>978-617-679-229-1</t>
  </si>
  <si>
    <t>10058000000045043</t>
  </si>
  <si>
    <t>Книга Доросла</t>
  </si>
  <si>
    <t>Крук Галина</t>
  </si>
  <si>
    <t>978-617-679-455-4</t>
  </si>
  <si>
    <t>50000000000014228</t>
  </si>
  <si>
    <t>Книга Дорослі зненацька</t>
  </si>
  <si>
    <t>Гридін Сергій</t>
  </si>
  <si>
    <t>978-617-679-568-1</t>
  </si>
  <si>
    <t>50000000000032471</t>
  </si>
  <si>
    <t>Книга Дочка чарівниць</t>
  </si>
  <si>
    <t>Тераковська Дорота</t>
  </si>
  <si>
    <t>978-617-679-274-1</t>
  </si>
  <si>
    <t>50000000000001687</t>
  </si>
  <si>
    <t>Книга Дракон у дитсадку</t>
  </si>
  <si>
    <t>Макущенко Марина</t>
  </si>
  <si>
    <t>978-617-679-878-1</t>
  </si>
  <si>
    <t>50000000000075983</t>
  </si>
  <si>
    <t>Книга Енциклопедія неуків, бунтівників та інших геніїв</t>
  </si>
  <si>
    <t>Пуї Жан-Бернар</t>
  </si>
  <si>
    <t>978-617-679-554-4</t>
  </si>
  <si>
    <t>50000000000027524</t>
  </si>
  <si>
    <t>Книга Епоха динозаврів</t>
  </si>
  <si>
    <t>Брусатті Стівен</t>
  </si>
  <si>
    <t>978-617-679-463-9</t>
  </si>
  <si>
    <t>50000000000016633</t>
  </si>
  <si>
    <t>290х290</t>
  </si>
  <si>
    <t>Книга Жити не можна померти</t>
  </si>
  <si>
    <t>Олександр Осадко</t>
  </si>
  <si>
    <t>2022</t>
  </si>
  <si>
    <t>978-966-448-069-4</t>
  </si>
  <si>
    <t>50000000000097349</t>
  </si>
  <si>
    <t>Книга Життя і сніг</t>
  </si>
  <si>
    <t>Прохаськи Тарас і Мар'яна</t>
  </si>
  <si>
    <t>кротенята</t>
  </si>
  <si>
    <t>978-617-679-353-3</t>
  </si>
  <si>
    <t>50000000000008508</t>
  </si>
  <si>
    <t>218х254</t>
  </si>
  <si>
    <t>Книга З води у воду</t>
  </si>
  <si>
    <t>978-617-679-419-6</t>
  </si>
  <si>
    <t>50000000000012339</t>
  </si>
  <si>
    <t>Книга За львівськими брамами</t>
  </si>
  <si>
    <t>Іванова Анастасія, Бондаренко Євгеній, Савченко Євген</t>
  </si>
  <si>
    <t>978-617-679-259-8</t>
  </si>
  <si>
    <t>50000000000008504</t>
  </si>
  <si>
    <t>265х280</t>
  </si>
  <si>
    <t>Книга За стіною</t>
  </si>
  <si>
    <t>Гаусгофер Марлен</t>
  </si>
  <si>
    <t>978-617-679-561-2</t>
  </si>
  <si>
    <t>50000000000058330</t>
  </si>
  <si>
    <t>Книга Забагато щастя</t>
  </si>
  <si>
    <t>Манро Еліс</t>
  </si>
  <si>
    <t>978-617-679-329-8</t>
  </si>
  <si>
    <t>50000000000013241</t>
  </si>
  <si>
    <t>Книга Заврик i його молодший брат</t>
  </si>
  <si>
    <t>978-617-679-692-3</t>
  </si>
  <si>
    <t>50000000000039005</t>
  </si>
  <si>
    <t>Книга Зайці в полі варять борщ</t>
  </si>
  <si>
    <t>Гуцало Євген</t>
  </si>
  <si>
    <t>978-617-679-088-4</t>
  </si>
  <si>
    <t>10058000000025393</t>
  </si>
  <si>
    <t>Книга Закоханий Сплет</t>
  </si>
  <si>
    <t>978-617-679-052-5</t>
  </si>
  <si>
    <t>10058000000019175</t>
  </si>
  <si>
    <t>Книга Залишаюсь українцем</t>
  </si>
  <si>
    <t>Гаврилишин Богдан</t>
  </si>
  <si>
    <t>978-617-679-937-5</t>
  </si>
  <si>
    <t>50000000000075986</t>
  </si>
  <si>
    <t>Книга Залізний вовк</t>
  </si>
  <si>
    <t>978-617-679-676-3</t>
  </si>
  <si>
    <t>50000000000036690</t>
  </si>
  <si>
    <t>Книга Засинай. Прокидайся</t>
  </si>
  <si>
    <t>978-617-679-148-5</t>
  </si>
  <si>
    <t>10058000000047512</t>
  </si>
  <si>
    <t>Книга Зачароване життя</t>
  </si>
  <si>
    <t>978-617-679-690-9</t>
  </si>
  <si>
    <t>50000000000038553</t>
  </si>
  <si>
    <t>978-617-679-115-7</t>
  </si>
  <si>
    <t>10058000000025394</t>
  </si>
  <si>
    <t>Книга Земля Георгія</t>
  </si>
  <si>
    <t>Санченко Антон</t>
  </si>
  <si>
    <t>978-617-679-227-7</t>
  </si>
  <si>
    <t>10058000000046052</t>
  </si>
  <si>
    <t>Книга Зірка на ім’я Марія. Вибрана проза</t>
  </si>
  <si>
    <t>Москалець Костянтин</t>
  </si>
  <si>
    <t>978-617-679-677-0</t>
  </si>
  <si>
    <t>50000000000038551</t>
  </si>
  <si>
    <t>Книга Золотий дім</t>
  </si>
  <si>
    <t>978-617-679-699-2</t>
  </si>
  <si>
    <t>50000000000041315</t>
  </si>
  <si>
    <t>Книга І тим, що в гробах</t>
  </si>
  <si>
    <t>978-617-679-304-5</t>
  </si>
  <si>
    <t>40000000000001217</t>
  </si>
  <si>
    <t>Книга Ідея на мільй000000н</t>
  </si>
  <si>
    <t>Садовщук Катерина</t>
  </si>
  <si>
    <t>978-617-679-558-2</t>
  </si>
  <si>
    <t>50000000000027523</t>
  </si>
  <si>
    <t>Книга Ілюстрована історія кіно</t>
  </si>
  <si>
    <t>Бордмен Адам Оллсач</t>
  </si>
  <si>
    <t>978-617-679-551-3</t>
  </si>
  <si>
    <t>50000000000042933</t>
  </si>
  <si>
    <t>185х245</t>
  </si>
  <si>
    <t>Книга Іншалла, Мадонно, іншалла</t>
  </si>
  <si>
    <t>Єрґович Міленко</t>
  </si>
  <si>
    <t>978-617-679-430-1</t>
  </si>
  <si>
    <t>50000000000023593</t>
  </si>
  <si>
    <t>Книга Інші речі</t>
  </si>
  <si>
    <t>Іздрик Юрій</t>
  </si>
  <si>
    <t>978-617-679-867-5</t>
  </si>
  <si>
    <t>50000000000065043</t>
  </si>
  <si>
    <t>Книга Історії, наклацані на друкарській машинці</t>
  </si>
  <si>
    <t>Генкс Том</t>
  </si>
  <si>
    <t>978-617-679-541-4</t>
  </si>
  <si>
    <t>50000000000028031</t>
  </si>
  <si>
    <t>Книга Історіум</t>
  </si>
  <si>
    <t>Нельсон Джо</t>
  </si>
  <si>
    <t>978-617-679-571-1</t>
  </si>
  <si>
    <t>50000000000029974</t>
  </si>
  <si>
    <t>Книга Історія, яку розповіла Жука</t>
  </si>
  <si>
    <t>Олійко Грася</t>
  </si>
  <si>
    <t>978-617-679-610-7</t>
  </si>
  <si>
    <t>50000000000050020</t>
  </si>
  <si>
    <t>978-617-679-749-4</t>
  </si>
  <si>
    <t>50000000000052778</t>
  </si>
  <si>
    <t>Книга Йорген + Анна = любов</t>
  </si>
  <si>
    <t>Йорт Віґдіс</t>
  </si>
  <si>
    <t>978-617-679-089-1</t>
  </si>
  <si>
    <t>10058000000025399</t>
  </si>
  <si>
    <t>Книга Казки дідуся Ґурама для маленьких і великих мрійників</t>
  </si>
  <si>
    <t>Петріашвілі Ґурам</t>
  </si>
  <si>
    <t>978-617-679-714-2</t>
  </si>
  <si>
    <t>50000000000042967</t>
  </si>
  <si>
    <t>Книга Казки Різдва (2015)</t>
  </si>
  <si>
    <t>Матіяш Богдана</t>
  </si>
  <si>
    <t>978-617-679-189-8</t>
  </si>
  <si>
    <t>50000000000045460</t>
  </si>
  <si>
    <t>Книга Казки-горошинки</t>
  </si>
  <si>
    <t>Савка Ірина</t>
  </si>
  <si>
    <t>978-617-679-403-5</t>
  </si>
  <si>
    <t>50000000000010668</t>
  </si>
  <si>
    <t>Книга каміньсадліс</t>
  </si>
  <si>
    <t>Шувалова Ірина</t>
  </si>
  <si>
    <t>978-617-679-793-7</t>
  </si>
  <si>
    <t>50000000000061214</t>
  </si>
  <si>
    <t>Книга Капосна книжка Маленького Вовчика</t>
  </si>
  <si>
    <t>978-966-2909-90-6</t>
  </si>
  <si>
    <t>10058000000000535</t>
  </si>
  <si>
    <t>Книга Карти (2017)</t>
  </si>
  <si>
    <t>978-617-679-448-6</t>
  </si>
  <si>
    <t>50000000000013976</t>
  </si>
  <si>
    <t>Книга Катівня. Виноградник. Дім.</t>
  </si>
  <si>
    <t>978-617-679-077-8</t>
  </si>
  <si>
    <t>10058000000025406</t>
  </si>
  <si>
    <t>Книга Ківі Ківі</t>
  </si>
  <si>
    <t>978-617-679-824-8</t>
  </si>
  <si>
    <t>50000000000057507</t>
  </si>
  <si>
    <t>Книга Кіт на ім'я Сплет</t>
  </si>
  <si>
    <t>978-617-679-019-8</t>
  </si>
  <si>
    <t>10058000000013050</t>
  </si>
  <si>
    <t>Книга Ключ від Позасвіття</t>
  </si>
  <si>
    <t>Альвтеґен Альбін та Карін</t>
  </si>
  <si>
    <t>978-617-679-596-4</t>
  </si>
  <si>
    <t>50000000000049867</t>
  </si>
  <si>
    <t>Книга Книга мого роду (зелена)</t>
  </si>
  <si>
    <t>978-966-2909-92-0</t>
  </si>
  <si>
    <t>10058000000000306</t>
  </si>
  <si>
    <t>Книга Книга про Бланш і Марі</t>
  </si>
  <si>
    <t>Енквіст Пер Улоф</t>
  </si>
  <si>
    <t>978-617-679-240-6</t>
  </si>
  <si>
    <t>50000000000002934</t>
  </si>
  <si>
    <t>Книга Книжка про сміття</t>
  </si>
  <si>
    <t>Ткачук Галина</t>
  </si>
  <si>
    <t>978-617-679-680-0</t>
  </si>
  <si>
    <t>50000000000037844</t>
  </si>
  <si>
    <t>Книга Коли були ми...</t>
  </si>
  <si>
    <t>Загоровська Любов</t>
  </si>
  <si>
    <t>978-617-679-484-4</t>
  </si>
  <si>
    <t>50000000000020942</t>
  </si>
  <si>
    <t>Книга Коли настає ніч</t>
  </si>
  <si>
    <t>Утник-Стругала Моніка</t>
  </si>
  <si>
    <t>978-617-679-858-3</t>
  </si>
  <si>
    <t>50000000000063328</t>
  </si>
  <si>
    <t>Книга Коли ще звірі говорили</t>
  </si>
  <si>
    <t>Франко Іван</t>
  </si>
  <si>
    <t>978-617-679-280-2</t>
  </si>
  <si>
    <t>50000000000001682</t>
  </si>
  <si>
    <t>Книга Колисанки і дрімливі вірші</t>
  </si>
  <si>
    <t>978-617-679-399-1</t>
  </si>
  <si>
    <t>50000000000010618</t>
  </si>
  <si>
    <t>Книга Компас</t>
  </si>
  <si>
    <t>Енар Матіас</t>
  </si>
  <si>
    <t>978-617-679-383-0</t>
  </si>
  <si>
    <t>50000000000010670</t>
  </si>
  <si>
    <t>Книга Комунікація від нуля. Есеї для Мані</t>
  </si>
  <si>
    <t>Титаренко Марія</t>
  </si>
  <si>
    <t>978-617-679-722-7</t>
  </si>
  <si>
    <t>50000000000042874</t>
  </si>
  <si>
    <t>Книга Копаний м'яч</t>
  </si>
  <si>
    <t>Мандзюк Денис</t>
  </si>
  <si>
    <t>978-617-679-300-7</t>
  </si>
  <si>
    <t>50000000000006803</t>
  </si>
  <si>
    <t>Книга Корабель шаленців</t>
  </si>
  <si>
    <t>Лютий Тарас</t>
  </si>
  <si>
    <t>978-617-679-377-9</t>
  </si>
  <si>
    <t>50000000000010656</t>
  </si>
  <si>
    <t>Книга Корнелія</t>
  </si>
  <si>
    <t>978-617-679-136-2</t>
  </si>
  <si>
    <t>10058000000025412</t>
  </si>
  <si>
    <t>Книга Коротка історія семи вбивств</t>
  </si>
  <si>
    <t>Джеймс Марлон</t>
  </si>
  <si>
    <t>978-617-679-508-7</t>
  </si>
  <si>
    <t>50000000000026491</t>
  </si>
  <si>
    <t>Книга Крамничка тітоньки Мальви</t>
  </si>
  <si>
    <t>Дерманський Сашко</t>
  </si>
  <si>
    <t>978-617-679-097-6</t>
  </si>
  <si>
    <t>10058000000025413</t>
  </si>
  <si>
    <t>Книга Кримський інжир</t>
  </si>
  <si>
    <t>978-617-679-693-0</t>
  </si>
  <si>
    <t>50000000000035561</t>
  </si>
  <si>
    <t>Книга Кримський інжир. Демірджі</t>
  </si>
  <si>
    <t>978-617-679-819-4</t>
  </si>
  <si>
    <t>50000000000060909</t>
  </si>
  <si>
    <t>Книга Кримський інжир. Чаїр</t>
  </si>
  <si>
    <t>978-617-679-950-4</t>
  </si>
  <si>
    <t>50000000000075274</t>
  </si>
  <si>
    <t>Книга Ку-ку! Ми тут!</t>
  </si>
  <si>
    <t>Екдаль Ліна</t>
  </si>
  <si>
    <t>978-617-679-438-7</t>
  </si>
  <si>
    <t>50000000000014213</t>
  </si>
  <si>
    <t>Книга Кулемети і вишні</t>
  </si>
  <si>
    <t>978-617-679-441-7</t>
  </si>
  <si>
    <t>50000000000014652</t>
  </si>
  <si>
    <t>Книга Кучеряві відмовляються від ялинки на Різдво</t>
  </si>
  <si>
    <t>Прохасько Мар'яна</t>
  </si>
  <si>
    <t>Кучеряві</t>
  </si>
  <si>
    <t>978-617-679-337-3</t>
  </si>
  <si>
    <t>50000000000003666</t>
  </si>
  <si>
    <t>Книга Кучеряві думають, що робити в дощ</t>
  </si>
  <si>
    <t>978-617-679-319-9</t>
  </si>
  <si>
    <t>50000000000001683</t>
  </si>
  <si>
    <t>Книга Кучеряві заводять хом’ячка</t>
  </si>
  <si>
    <t>978-617-679-458-5</t>
  </si>
  <si>
    <t>50000000000016624</t>
  </si>
  <si>
    <t>Книга Лапи і хвости</t>
  </si>
  <si>
    <t>978-617-679-812-5</t>
  </si>
  <si>
    <t>10034830000473582</t>
  </si>
  <si>
    <t>Книга Лев і пташка</t>
  </si>
  <si>
    <t>Дюбюк Маріанна</t>
  </si>
  <si>
    <t>978-617-679-751-7</t>
  </si>
  <si>
    <t>50000000000053090</t>
  </si>
  <si>
    <t>Книга Лексикон львівський: поважно і на жарт</t>
  </si>
  <si>
    <t>Хобзей Наталя та інші</t>
  </si>
  <si>
    <t>978-617-679-729-6</t>
  </si>
  <si>
    <t>50000000000043540</t>
  </si>
  <si>
    <t>160х240</t>
  </si>
  <si>
    <t>Книга Леля з будиночка на дереві</t>
  </si>
  <si>
    <t>Лящинська Юля</t>
  </si>
  <si>
    <t>978-617-679-365-6</t>
  </si>
  <si>
    <t>50000000000008516</t>
  </si>
  <si>
    <t>Книга Леонардо да Вінчі</t>
  </si>
  <si>
    <t>Томас Ізабель</t>
  </si>
  <si>
    <t>978-617-679-598-8</t>
  </si>
  <si>
    <t>50000000000051865</t>
  </si>
  <si>
    <t>Книга Лессі</t>
  </si>
  <si>
    <t>Найт Ерік Вілброу</t>
  </si>
  <si>
    <t>978-617-679-110-2</t>
  </si>
  <si>
    <t>10058000000025418</t>
  </si>
  <si>
    <t>Книга Лише хмари танцюють з зірками</t>
  </si>
  <si>
    <t>978-617-679-624-4</t>
  </si>
  <si>
    <t>50000000000031100</t>
  </si>
  <si>
    <t>Книга Ліга непарних шкарпеток</t>
  </si>
  <si>
    <t>978-617-679-581-0</t>
  </si>
  <si>
    <t>50000000000040942</t>
  </si>
  <si>
    <t>Книга Лінкольн у бардо</t>
  </si>
  <si>
    <t>Сондерс Джордж</t>
  </si>
  <si>
    <t>978-617-679-622-0</t>
  </si>
  <si>
    <t>50000000000048551</t>
  </si>
  <si>
    <t>Книга Літні віршики</t>
  </si>
  <si>
    <t>978-617-679-702-9</t>
  </si>
  <si>
    <t>50000000000040948</t>
  </si>
  <si>
    <t>Книга Літня книжка</t>
  </si>
  <si>
    <t>978-617-679-294-9</t>
  </si>
  <si>
    <t>50000000000008512</t>
  </si>
  <si>
    <t>Книга Львів: перечитування міста</t>
  </si>
  <si>
    <t>Котинська Катажина</t>
  </si>
  <si>
    <t>978-617-679-360-1</t>
  </si>
  <si>
    <t>50000000000012348</t>
  </si>
  <si>
    <t>Книга Любий Ґабріелю</t>
  </si>
  <si>
    <t>Гальфдан В. Фрайгов</t>
  </si>
  <si>
    <t>978-617-679-374-8</t>
  </si>
  <si>
    <t>50000000000021792</t>
  </si>
  <si>
    <t>Книга Любовне життя</t>
  </si>
  <si>
    <t>978-617-679-204-8</t>
  </si>
  <si>
    <t>10058000000041610</t>
  </si>
  <si>
    <t>Книга Лялька. Оповідання про дитинство</t>
  </si>
  <si>
    <t>978-617-679-643-5</t>
  </si>
  <si>
    <t>50000000000028210</t>
  </si>
  <si>
    <t>Книга Магія джунглів</t>
  </si>
  <si>
    <t>978-617-679-351-9</t>
  </si>
  <si>
    <t>50000000000008506</t>
  </si>
  <si>
    <t>Книга Магнетизм</t>
  </si>
  <si>
    <t>Яценко Петро</t>
  </si>
  <si>
    <t>978-617-679-763-0</t>
  </si>
  <si>
    <t>50000000000054697</t>
  </si>
  <si>
    <t>Книга Майже вільна</t>
  </si>
  <si>
    <t>Ван Ковеларт Дідьє</t>
  </si>
  <si>
    <t>978-617-679-636-7</t>
  </si>
  <si>
    <t>50000000000026798</t>
  </si>
  <si>
    <t>Книга Майка і Смугастик</t>
  </si>
  <si>
    <t>Купцова Любов</t>
  </si>
  <si>
    <t>978-617-679-428-8</t>
  </si>
  <si>
    <t>50000000000013245</t>
  </si>
  <si>
    <t>Книга Малий Вовчик - лісовий детектив</t>
  </si>
  <si>
    <t>978-617-679-033-4</t>
  </si>
  <si>
    <t>10058000000014154</t>
  </si>
  <si>
    <t>Книга Малий Вовчик – отаман зграї</t>
  </si>
  <si>
    <t>978-617-679-466-0</t>
  </si>
  <si>
    <t>50000000000016631</t>
  </si>
  <si>
    <t>Книга Малятам і батькам (2014)</t>
  </si>
  <si>
    <t>Цвєк Дарія</t>
  </si>
  <si>
    <t>Дарія Цвєк</t>
  </si>
  <si>
    <t>978-617-679-060-0</t>
  </si>
  <si>
    <t>10058000000025425</t>
  </si>
  <si>
    <t>Книга Мандрівка з чарівним атласом: Венеція</t>
  </si>
  <si>
    <t>978-617-679-214-7</t>
  </si>
  <si>
    <t>10058000000043565</t>
  </si>
  <si>
    <t>Книга Мандрівка з чарівним атласом: Гринвіч</t>
  </si>
  <si>
    <t>978-617-679-502-5</t>
  </si>
  <si>
    <t>50000000000020957</t>
  </si>
  <si>
    <t>Книга Мандрівки з чарівним атласом: Париж</t>
  </si>
  <si>
    <t>978-617-679-727-2</t>
  </si>
  <si>
    <t>50000000000044062</t>
  </si>
  <si>
    <t>Книга Маніфест двадцятирічних</t>
  </si>
  <si>
    <t>Гесcлер Крістін</t>
  </si>
  <si>
    <t>978-617-679-514-8</t>
  </si>
  <si>
    <t>50000000000024128</t>
  </si>
  <si>
    <t>Книга Мапа думок</t>
  </si>
  <si>
    <t>Б’юзен Тоні</t>
  </si>
  <si>
    <t>978-617-679-890-3</t>
  </si>
  <si>
    <t>50000000000067611</t>
  </si>
  <si>
    <t>Книга Марі Кюрі</t>
  </si>
  <si>
    <t>978-617-679-597-1</t>
  </si>
  <si>
    <t>50000000000051866</t>
  </si>
  <si>
    <t>Книга Марічка і Червоний Король. Місто непокірних</t>
  </si>
  <si>
    <t>978-617-679-248-2</t>
  </si>
  <si>
    <t>10058000000047511</t>
  </si>
  <si>
    <t>Книга Марічка і Червоний король. Подорож туди, де сніг</t>
  </si>
  <si>
    <t>978-617-679-213-0</t>
  </si>
  <si>
    <t>10058000000043573</t>
  </si>
  <si>
    <t>Книга Марта з вулиці Святого Миколая</t>
  </si>
  <si>
    <t>978-617-679-159-1</t>
  </si>
  <si>
    <t>10058000000025427</t>
  </si>
  <si>
    <t>Книга Марчик та Мурчик</t>
  </si>
  <si>
    <t>978-617-679-870-5</t>
  </si>
  <si>
    <t>50000000000065802</t>
  </si>
  <si>
    <t>Книга Маша, або Постфашизм</t>
  </si>
  <si>
    <t>Мельник Ярослав</t>
  </si>
  <si>
    <t>978-617-679-216-1</t>
  </si>
  <si>
    <t>10058000000045685</t>
  </si>
  <si>
    <t>Книга Меланхолії</t>
  </si>
  <si>
    <t>978-617-679-679-4</t>
  </si>
  <si>
    <t>50000000000037416</t>
  </si>
  <si>
    <t>Книга Мені б хотілось, щоби хтось мене десь чекав</t>
  </si>
  <si>
    <t>Гавальда Анна</t>
  </si>
  <si>
    <t>978-617-679-117-1</t>
  </si>
  <si>
    <t>10058000000025430</t>
  </si>
  <si>
    <t>Книга Метрофобія</t>
  </si>
  <si>
    <t>978-617-679-132-4</t>
  </si>
  <si>
    <t>10058000000025433</t>
  </si>
  <si>
    <t>Книга Мистецтво подорожі</t>
  </si>
  <si>
    <t>Де Боттон Ален</t>
  </si>
  <si>
    <t>978-617-679-547-6</t>
  </si>
  <si>
    <t>50000000000026806</t>
  </si>
  <si>
    <t>Книга Мишачий дім Сема і Джулії</t>
  </si>
  <si>
    <t>Схапман Каріна</t>
  </si>
  <si>
    <t>978-617-679-124-9</t>
  </si>
  <si>
    <t>10058000000025435</t>
  </si>
  <si>
    <t>240х280</t>
  </si>
  <si>
    <t>Книга Мишкові Миші</t>
  </si>
  <si>
    <t>978-617-679-434-9</t>
  </si>
  <si>
    <t>50000000000017382</t>
  </si>
  <si>
    <t>Книга Міністерство граничного щастя</t>
  </si>
  <si>
    <t>978-617-679-719-7</t>
  </si>
  <si>
    <t>50000000000042419</t>
  </si>
  <si>
    <t>Книга Містельфи</t>
  </si>
  <si>
    <t>978-617-679-830-9</t>
  </si>
  <si>
    <t>50000000000059852</t>
  </si>
  <si>
    <t>Книга Містерія Різдва</t>
  </si>
  <si>
    <t>Савка Соломія</t>
  </si>
  <si>
    <t>978-617-679-272-7</t>
  </si>
  <si>
    <t>50000000000003669</t>
  </si>
  <si>
    <t>Книга Місто вночі</t>
  </si>
  <si>
    <t>Бартікова Петра</t>
  </si>
  <si>
    <t>978-617-679-671-8</t>
  </si>
  <si>
    <t>50000000000038078</t>
  </si>
  <si>
    <t>205х280</t>
  </si>
  <si>
    <t>978-617-679-757-9</t>
  </si>
  <si>
    <t>50000000000051869</t>
  </si>
  <si>
    <t>Книга Модерністки</t>
  </si>
  <si>
    <t>уп. Катажина Котинська, Івона Борушковська, Оля Гнатюк</t>
  </si>
  <si>
    <t>978-617-679-475-2</t>
  </si>
  <si>
    <t>50000000000020945</t>
  </si>
  <si>
    <t>Книга Моє сторіччя</t>
  </si>
  <si>
    <t>Ґрасс Ґюнтер</t>
  </si>
  <si>
    <t>978-617-679-435-6</t>
  </si>
  <si>
    <t>50000000000017383</t>
  </si>
  <si>
    <t>Книга Мої винаходи</t>
  </si>
  <si>
    <t>Тесла Нікола</t>
  </si>
  <si>
    <t>978-617-679-394-6</t>
  </si>
  <si>
    <t>50000000000018228</t>
  </si>
  <si>
    <t>Книга Мости замість стін, або Що об’єднує українців</t>
  </si>
  <si>
    <t>уп. Терен Тетяна</t>
  </si>
  <si>
    <t>978-617-679-764-7</t>
  </si>
  <si>
    <t>50000000000059207</t>
  </si>
  <si>
    <t>Книга Моцарт 2.0</t>
  </si>
  <si>
    <t>978-617-679-774-6</t>
  </si>
  <si>
    <t>50000000000054700</t>
  </si>
  <si>
    <t>Книга Моцарт із Лемберга</t>
  </si>
  <si>
    <t>978-617-679-543-8</t>
  </si>
  <si>
    <t>50000000000025222</t>
  </si>
  <si>
    <t>Книга Моя дорога птаха. Мамина книжка</t>
  </si>
  <si>
    <t>978-617-679-134-8</t>
  </si>
  <si>
    <t>10058000000025440</t>
  </si>
  <si>
    <t>Книга Моя подруга з темної матерії</t>
  </si>
  <si>
    <t>Безкоровайний Кирило</t>
  </si>
  <si>
    <t>978-617-679-775-3</t>
  </si>
  <si>
    <t>50000000000057506</t>
  </si>
  <si>
    <t>Книга Муся та бабуся</t>
  </si>
  <si>
    <t>978-617-679-811-8</t>
  </si>
  <si>
    <t>50000000000065804</t>
  </si>
  <si>
    <t>Книга Мюнхгаузен. Правда про неправду</t>
  </si>
  <si>
    <t>Флікс. Кіссель Бернд</t>
  </si>
  <si>
    <t>978-617-679-443-1</t>
  </si>
  <si>
    <t>50000000000014223</t>
  </si>
  <si>
    <t>Книга Найважливіше — наприкінці</t>
  </si>
  <si>
    <t>978-617-679-721-0</t>
  </si>
  <si>
    <t>50000000000042977</t>
  </si>
  <si>
    <t>Книга Напівдикий. Книга друга</t>
  </si>
  <si>
    <t>Ґрін Саллі</t>
  </si>
  <si>
    <t>напівлихий</t>
  </si>
  <si>
    <t>978-617-679-123-2</t>
  </si>
  <si>
    <t>10058000000025442</t>
  </si>
  <si>
    <t>Книга Напівзагублений</t>
  </si>
  <si>
    <t>978-617-679-276-5</t>
  </si>
  <si>
    <t>50000000000001955</t>
  </si>
  <si>
    <t>Книга Напівлихий</t>
  </si>
  <si>
    <t>978-617-679-054-9</t>
  </si>
  <si>
    <t>10058000000025443</t>
  </si>
  <si>
    <t>Книга Народжуватися і помирати взутими</t>
  </si>
  <si>
    <t>Венгринюк Христя</t>
  </si>
  <si>
    <t>978-617-679-478-3</t>
  </si>
  <si>
    <t>50000000000022860</t>
  </si>
  <si>
    <t>Книга Натуральне вино</t>
  </si>
  <si>
    <t>Лежерон Ізабель</t>
  </si>
  <si>
    <t>978-617-679-723-4</t>
  </si>
  <si>
    <t>50000000000044067</t>
  </si>
  <si>
    <t>Книга Не бійся монстриків</t>
  </si>
  <si>
    <t>Миронюк Женя</t>
  </si>
  <si>
    <t>978-617-679-405-9</t>
  </si>
  <si>
    <t>50000000000022858</t>
  </si>
  <si>
    <t>Книга Недільне дитя</t>
  </si>
  <si>
    <t>978-617-679-523-0</t>
  </si>
  <si>
    <t>50000000000024131</t>
  </si>
  <si>
    <t>Книга Незвичайні професії</t>
  </si>
  <si>
    <t>Гутніченко Алла</t>
  </si>
  <si>
    <t>978-617-679-504-9</t>
  </si>
  <si>
    <t>50000000000021790</t>
  </si>
  <si>
    <t>Книга Нестримна сила води</t>
  </si>
  <si>
    <t>Прохасько Маркіян</t>
  </si>
  <si>
    <t>978-617-679-395-3</t>
  </si>
  <si>
    <t>50000000000019208</t>
  </si>
  <si>
    <t>Книга Нестяма</t>
  </si>
  <si>
    <t>Жолдак Богдан</t>
  </si>
  <si>
    <t>978-617-679-384-7</t>
  </si>
  <si>
    <t>50000000000014220</t>
  </si>
  <si>
    <t>Книга Ні сонце, ані смерть. Зі щоденників нейрохірурга</t>
  </si>
  <si>
    <t>978-617-679-457-8</t>
  </si>
  <si>
    <t>50000000000014650</t>
  </si>
  <si>
    <t>Книга Ніжність</t>
  </si>
  <si>
    <t>978-617-679-589-6</t>
  </si>
  <si>
    <t>50000000000021948</t>
  </si>
  <si>
    <t>Книга Нічний адміністратор</t>
  </si>
  <si>
    <t>ле Карре Джон</t>
  </si>
  <si>
    <t>978-617-679-372-4</t>
  </si>
  <si>
    <t>50000000000009686</t>
  </si>
  <si>
    <t>Книга Нова Європа</t>
  </si>
  <si>
    <t>уп. Зарембо Катерина</t>
  </si>
  <si>
    <t>978-617-679-651-0</t>
  </si>
  <si>
    <t>50000000000028213</t>
  </si>
  <si>
    <t>Книга Номінація. Іздрик</t>
  </si>
  <si>
    <t>978-617-679-211-6</t>
  </si>
  <si>
    <t>10058000000044560</t>
  </si>
  <si>
    <t>Книга Нью-йоркська трилогія</t>
  </si>
  <si>
    <t>Остер Пол</t>
  </si>
  <si>
    <t>978-617-679-583-4</t>
  </si>
  <si>
    <t>50000000000051867</t>
  </si>
  <si>
    <t>Книга Однакові чи різні? Геноміка</t>
  </si>
  <si>
    <t>Майнеро Франсіско Хав'єр Соберон, Берґна Моніка</t>
  </si>
  <si>
    <t>978-617-679-663-3</t>
  </si>
  <si>
    <t>50000000000035262</t>
  </si>
  <si>
    <t>Книга Одновітрильний дім</t>
  </si>
  <si>
    <t>978-617-679-943-6</t>
  </si>
  <si>
    <t>50000000000073965</t>
  </si>
  <si>
    <t>Книга Олівія і два її життя</t>
  </si>
  <si>
    <t>Лінде Гайді</t>
  </si>
  <si>
    <t>978-617-679-955-9</t>
  </si>
  <si>
    <t>50000000000077192</t>
  </si>
  <si>
    <t>Книга Опікуни для жирафа</t>
  </si>
  <si>
    <t>978-617-679-503-2</t>
  </si>
  <si>
    <t>50000000000021949</t>
  </si>
  <si>
    <t>Книга Осінні віршики</t>
  </si>
  <si>
    <t xml:space="preserve">уп. Єфремова Анастасія </t>
  </si>
  <si>
    <t>978-617-679-805-7</t>
  </si>
  <si>
    <t>50000000000073230</t>
  </si>
  <si>
    <t>Книга Осляче поріддя</t>
  </si>
  <si>
    <t>Жеребцова Поліна</t>
  </si>
  <si>
    <t>978-617-679-357-1</t>
  </si>
  <si>
    <t>50000000000008507</t>
  </si>
  <si>
    <t>Книга Охайні прописи ерцгерцога Вільгельма</t>
  </si>
  <si>
    <t>Сняданко Наталка</t>
  </si>
  <si>
    <t>978-617-679-446-2</t>
  </si>
  <si>
    <t>50000000000014224</t>
  </si>
  <si>
    <t>Книга Охоронець серця</t>
  </si>
  <si>
    <t>Саган Франсуаза</t>
  </si>
  <si>
    <t>978-617-679-467-7</t>
  </si>
  <si>
    <t>50000000000018224</t>
  </si>
  <si>
    <t>Книга Панда любить мандрувати</t>
  </si>
  <si>
    <t>Мовчун Леся</t>
  </si>
  <si>
    <t>978-617-679-859-0</t>
  </si>
  <si>
    <t>50000000000063327</t>
  </si>
  <si>
    <t>Книга Перемагаючи долю. Козацьке щастя</t>
  </si>
  <si>
    <t>Зубченко Олександр</t>
  </si>
  <si>
    <t>Перемагаючи долю</t>
  </si>
  <si>
    <t>978-617-679-293-2</t>
  </si>
  <si>
    <t>50000000000006808</t>
  </si>
  <si>
    <t>Книга Перемагаючи долю. Під чужим небом</t>
  </si>
  <si>
    <t>978-617-679-349-6</t>
  </si>
  <si>
    <t>50000000000006807</t>
  </si>
  <si>
    <t>Книга Перемагаючи долю. Повій вітре</t>
  </si>
  <si>
    <t>978-617-679-517-9</t>
  </si>
  <si>
    <t>50000000000022863</t>
  </si>
  <si>
    <t>Книга Перше слідство імператриці</t>
  </si>
  <si>
    <t>978-617-679-602-2</t>
  </si>
  <si>
    <t>50000000000066865</t>
  </si>
  <si>
    <t>Книга Песик Чапа</t>
  </si>
  <si>
    <t>978-617-679-490-5</t>
  </si>
  <si>
    <t>50000000000035020</t>
  </si>
  <si>
    <t>Книга Пів’яблука. Інші пів’яблука</t>
  </si>
  <si>
    <t>978-617-679-660-2</t>
  </si>
  <si>
    <t>50000000000035274</t>
  </si>
  <si>
    <t>Книга Під землею. Під водою</t>
  </si>
  <si>
    <t>978-617-679-254-3</t>
  </si>
  <si>
    <t>50000000000001688</t>
  </si>
  <si>
    <t>Книга Підкори свою кухню</t>
  </si>
  <si>
    <t>Баррел Енн</t>
  </si>
  <si>
    <t>Енн Баррел</t>
  </si>
  <si>
    <t>978-617-679-418-9</t>
  </si>
  <si>
    <t>50000000000025221</t>
  </si>
  <si>
    <t>Книга Піратська книжка малого вовчика</t>
  </si>
  <si>
    <t>978-617-679-066-2</t>
  </si>
  <si>
    <t>10058000000025461</t>
  </si>
  <si>
    <t>Книга Піратський маршрут</t>
  </si>
  <si>
    <t>Малик Галина</t>
  </si>
  <si>
    <t>978-617-679-715-9</t>
  </si>
  <si>
    <t>50000000000042934</t>
  </si>
  <si>
    <t>Книга Після Криму</t>
  </si>
  <si>
    <t>Світлана Поваляєва</t>
  </si>
  <si>
    <t>978-617-679-497-4</t>
  </si>
  <si>
    <t>50000000000020954</t>
  </si>
  <si>
    <t>Книга Пісня пісень</t>
  </si>
  <si>
    <t>978-617-679-560-5</t>
  </si>
  <si>
    <t>50000000000020958</t>
  </si>
  <si>
    <t>Книга Повітряний замок</t>
  </si>
  <si>
    <t>978-966-2909-42-5</t>
  </si>
  <si>
    <t>10034830000473597</t>
  </si>
  <si>
    <t>Книга Повний безлад</t>
  </si>
  <si>
    <t>Аллен Вуді</t>
  </si>
  <si>
    <t>978-617-679-537-7</t>
  </si>
  <si>
    <t>50000000000029976</t>
  </si>
  <si>
    <t>Книга Подив і тремтіння</t>
  </si>
  <si>
    <t>Нотомб Амелі</t>
  </si>
  <si>
    <t>978-617-679-370-0</t>
  </si>
  <si>
    <t>50000000000008513</t>
  </si>
  <si>
    <t>Книга Подорож</t>
  </si>
  <si>
    <t>Фінк Іда</t>
  </si>
  <si>
    <t>978-617-679-348-9</t>
  </si>
  <si>
    <t>50000000000008503</t>
  </si>
  <si>
    <t>Книга Подорожні головоломки</t>
  </si>
  <si>
    <t>978-617-679-833-0</t>
  </si>
  <si>
    <t>50000000000059211</t>
  </si>
  <si>
    <t>Книга Поезія келії</t>
  </si>
  <si>
    <t>978-617-679-454-7</t>
  </si>
  <si>
    <t>50000000000014227</t>
  </si>
  <si>
    <t>Книга Позаду льодовні</t>
  </si>
  <si>
    <t>978-617-679-343-4</t>
  </si>
  <si>
    <t>50000000000006011</t>
  </si>
  <si>
    <t>Книга Політ Золотої Мушки</t>
  </si>
  <si>
    <t>Волошин Богдан</t>
  </si>
  <si>
    <t>978-617-679-265-9</t>
  </si>
  <si>
    <t>40000000000001213</t>
  </si>
  <si>
    <t>Книга Порядок довкола — спокій у душі</t>
  </si>
  <si>
    <t>978-617-679-825-5</t>
  </si>
  <si>
    <t>50000000000061212</t>
  </si>
  <si>
    <t>Книга Посол мертвих</t>
  </si>
  <si>
    <t>Мельничук Аскольд</t>
  </si>
  <si>
    <t>978-617-679-557-5</t>
  </si>
  <si>
    <t>50000000000026811</t>
  </si>
  <si>
    <t>Книга Пригоди в оргазмотроні</t>
  </si>
  <si>
    <t>Тернер Крістофер</t>
  </si>
  <si>
    <t>978-617-679-512-4</t>
  </si>
  <si>
    <t>50000000000026493</t>
  </si>
  <si>
    <t>Книга Професор Астрокіт і неосяжний космос</t>
  </si>
  <si>
    <t>Воллімен Домінік</t>
  </si>
  <si>
    <t>978-617-679-620-6</t>
  </si>
  <si>
    <t>50000000000028028</t>
  </si>
  <si>
    <t>Книга Професор Астрокіт і світ атомів</t>
  </si>
  <si>
    <t>978-617-679-737-1</t>
  </si>
  <si>
    <t>50000000000046448</t>
  </si>
  <si>
    <t>Книга Прощення</t>
  </si>
  <si>
    <t>Штеґер Алеш</t>
  </si>
  <si>
    <t>978-617-679-573-5</t>
  </si>
  <si>
    <t>50000000000038146</t>
  </si>
  <si>
    <t>Книга Рахують усі</t>
  </si>
  <si>
    <t>Рушіфте Крістін</t>
  </si>
  <si>
    <t>978-617-679-804-0</t>
  </si>
  <si>
    <t>50000000000059192</t>
  </si>
  <si>
    <t>245х340</t>
  </si>
  <si>
    <t>Книга Реальність Барґеста</t>
  </si>
  <si>
    <t>Штефан Аліна</t>
  </si>
  <si>
    <t>978-617-679-582-7</t>
  </si>
  <si>
    <t>50000000000026807</t>
  </si>
  <si>
    <t>Книга Різдво для Сплета</t>
  </si>
  <si>
    <t>978-617-679-038-9</t>
  </si>
  <si>
    <t>50000000000046329</t>
  </si>
  <si>
    <t>Книга Рік у місті</t>
  </si>
  <si>
    <t>Богуцька Катажина</t>
  </si>
  <si>
    <t>978-617-679-406-6</t>
  </si>
  <si>
    <t>50000000000008517</t>
  </si>
  <si>
    <t>Книга Рік у чарівній країні</t>
  </si>
  <si>
    <t>978-617-679-459-2</t>
  </si>
  <si>
    <t>50000000000016629</t>
  </si>
  <si>
    <t>Книга Ріка</t>
  </si>
  <si>
    <t>978-617-679-770-8</t>
  </si>
  <si>
    <t>50000000000059128</t>
  </si>
  <si>
    <t>Книга Робінзон</t>
  </si>
  <si>
    <t>Пачян Арам</t>
  </si>
  <si>
    <t>978-617-679-181-2</t>
  </si>
  <si>
    <t>10058000000038814</t>
  </si>
  <si>
    <t>Книга Родинна абетка</t>
  </si>
  <si>
    <t>978-617-679-534-6</t>
  </si>
  <si>
    <t>50000000000038751</t>
  </si>
  <si>
    <t>Книга Розарій</t>
  </si>
  <si>
    <t>Малігон Анна</t>
  </si>
  <si>
    <t>978-617-679-765-4</t>
  </si>
  <si>
    <t>50000000000054217</t>
  </si>
  <si>
    <t>Книга Розмови з донькою про економіку</t>
  </si>
  <si>
    <t>Варуфакіс Яніс</t>
  </si>
  <si>
    <t>978-617-679-642-8</t>
  </si>
  <si>
    <t>50000000000027521</t>
  </si>
  <si>
    <t>Книга Розплєси</t>
  </si>
  <si>
    <t>Сенчишин Ярина</t>
  </si>
  <si>
    <t>978-617-679-801-9</t>
  </si>
  <si>
    <t>50000000000065041</t>
  </si>
  <si>
    <t>Книга Розумник</t>
  </si>
  <si>
    <t>978-617-679-495-0</t>
  </si>
  <si>
    <t>50000000000019663</t>
  </si>
  <si>
    <t>Книга Рости моє дерево з міцного коріння</t>
  </si>
  <si>
    <t>978-966-2909-99-9</t>
  </si>
  <si>
    <t>10058000000001922</t>
  </si>
  <si>
    <t>Книга Руки розбійника</t>
  </si>
  <si>
    <t>Гайнріх Фінн-Олє</t>
  </si>
  <si>
    <t>978-617-679-540-7</t>
  </si>
  <si>
    <t>50000000000026804</t>
  </si>
  <si>
    <t>Книга Сад відпливає</t>
  </si>
  <si>
    <t>978-617-679-953-5</t>
  </si>
  <si>
    <t>50000000000076629</t>
  </si>
  <si>
    <t>Книга Сад забутих плодів</t>
  </si>
  <si>
    <t>Ґверра Тоніно</t>
  </si>
  <si>
    <t>978-617-679-270-3</t>
  </si>
  <si>
    <t>50000000000010666</t>
  </si>
  <si>
    <t>Книга Самотність простих чисел</t>
  </si>
  <si>
    <t>Джордано Паоло</t>
  </si>
  <si>
    <t>978-617-679-228-4</t>
  </si>
  <si>
    <t>10058000000046057</t>
  </si>
  <si>
    <t>Книга Світлокопія</t>
  </si>
  <si>
    <t>Кернер Шарлотте</t>
  </si>
  <si>
    <t>978-617-679-635-0</t>
  </si>
  <si>
    <t>50000000000026802</t>
  </si>
  <si>
    <t>Книга Селфі в Парижі</t>
  </si>
  <si>
    <t>978-617-679-946-7</t>
  </si>
  <si>
    <t>50000000000073962</t>
  </si>
  <si>
    <t>Книга Сем і Джулія в театрі</t>
  </si>
  <si>
    <t>978-617-679-705-0</t>
  </si>
  <si>
    <t>50000000000041440</t>
  </si>
  <si>
    <t>Книга Середина світу</t>
  </si>
  <si>
    <t>Штайнгьофель Андреас</t>
  </si>
  <si>
    <t>978-617-679-224-6</t>
  </si>
  <si>
    <t>10058000000044564</t>
  </si>
  <si>
    <t>Книга Середня стать</t>
  </si>
  <si>
    <t>Євгенідіс Джеффрі</t>
  </si>
  <si>
    <t>978-617-679-431-8</t>
  </si>
  <si>
    <t>50000000000022853</t>
  </si>
  <si>
    <t>Книга Скарб із Міклаґарда</t>
  </si>
  <si>
    <t>Еґеланн Том</t>
  </si>
  <si>
    <t>978-617-679-494-3</t>
  </si>
  <si>
    <t>50000000000020946</t>
  </si>
  <si>
    <t>Книга Скоромовки</t>
  </si>
  <si>
    <t>16х15</t>
  </si>
  <si>
    <t>978-617-679-139-3</t>
  </si>
  <si>
    <t>10058000000025562</t>
  </si>
  <si>
    <t>150х165</t>
  </si>
  <si>
    <t>Книга Смак пива</t>
  </si>
  <si>
    <t>Мошер Ренді</t>
  </si>
  <si>
    <t>978-617-679-488-2</t>
  </si>
  <si>
    <t>50000000000020953</t>
  </si>
  <si>
    <t>Книга Смачні страви за 30 хвилин від Джеймі</t>
  </si>
  <si>
    <t>978-617-679-113-3</t>
  </si>
  <si>
    <t>10058000000025563</t>
  </si>
  <si>
    <t>Книга Смерть лева Сесіла мала сенс</t>
  </si>
  <si>
    <t>Стяжкіна Олена</t>
  </si>
  <si>
    <t>978-617-679-894-1</t>
  </si>
  <si>
    <t>50000000000066862</t>
  </si>
  <si>
    <t>Книга Снігова сестричка</t>
  </si>
  <si>
    <t>978-617-679-740-1</t>
  </si>
  <si>
    <t>50000000000046440</t>
  </si>
  <si>
    <t>Книга Сніговірші для Малят</t>
  </si>
  <si>
    <t>978-617-679-655-8</t>
  </si>
  <si>
    <t>50000000000029842</t>
  </si>
  <si>
    <t>Книга Солодке печиво</t>
  </si>
  <si>
    <t>978-617-679-009-9</t>
  </si>
  <si>
    <t>10058000000025564</t>
  </si>
  <si>
    <t>Книга Сонце і місяць, сніг і лід</t>
  </si>
  <si>
    <t>Джордж Десіка Дей</t>
  </si>
  <si>
    <t>978-617-679-307-6</t>
  </si>
  <si>
    <t>50000000000030013</t>
  </si>
  <si>
    <t>Книга Спадщина чотирьох господинь</t>
  </si>
  <si>
    <t>Зелинська-Джонсон Ярослава</t>
  </si>
  <si>
    <t>978-617-679-531-5</t>
  </si>
  <si>
    <t>50000000000032474</t>
  </si>
  <si>
    <t>Книга Спостерігаючи за англійцями</t>
  </si>
  <si>
    <t>Фокс Кейт</t>
  </si>
  <si>
    <t>подорожі</t>
  </si>
  <si>
    <t>978-617-679-562-9</t>
  </si>
  <si>
    <t>50000000000028212</t>
  </si>
  <si>
    <t>Книга Старшокласниця. Першокурсниця</t>
  </si>
  <si>
    <t>Левкова Анастасія</t>
  </si>
  <si>
    <t>978-617-679-401-1</t>
  </si>
  <si>
    <t>50000000000010620</t>
  </si>
  <si>
    <t>Книга Стежачи за текстом. Вибрана критика та есеїстика</t>
  </si>
  <si>
    <t>978-617-679-678-7</t>
  </si>
  <si>
    <t>50000000000038552</t>
  </si>
  <si>
    <t>Книга Стильна книжка для панянки</t>
  </si>
  <si>
    <t>Караванська Оксана</t>
  </si>
  <si>
    <t>978-617-679-156-0</t>
  </si>
  <si>
    <t>10058000000039234</t>
  </si>
  <si>
    <t>Книга Стіна</t>
  </si>
  <si>
    <t>Цаплієнко Андрій</t>
  </si>
  <si>
    <t>978-617-679-529-2</t>
  </si>
  <si>
    <t>50000000000024126</t>
  </si>
  <si>
    <t>Книга Суддя та його кат</t>
  </si>
  <si>
    <t>Дюрренматт Фрідріх</t>
  </si>
  <si>
    <t>978-617-679-385-4</t>
  </si>
  <si>
    <t>50000000000012345</t>
  </si>
  <si>
    <t>Книга Сфера</t>
  </si>
  <si>
    <t>Еґґерс Дейв</t>
  </si>
  <si>
    <t>978-617-679-415-8</t>
  </si>
  <si>
    <t>50000000000012343</t>
  </si>
  <si>
    <t>Книга Сходження на Кайзервальд</t>
  </si>
  <si>
    <t>Зарівна Теодозія</t>
  </si>
  <si>
    <t>978-617-679-465-3</t>
  </si>
  <si>
    <t>50000000000018254</t>
  </si>
  <si>
    <t>Книга Таємничі загадки</t>
  </si>
  <si>
    <t>Ескандель Віктор, Гальйо Ана</t>
  </si>
  <si>
    <t>978-617-679-521-6</t>
  </si>
  <si>
    <t>50000000000022861</t>
  </si>
  <si>
    <t>240х295</t>
  </si>
  <si>
    <t>Книга Таємничі загадки 2</t>
  </si>
  <si>
    <t>978-617-679-706-7</t>
  </si>
  <si>
    <t>50000000000041429</t>
  </si>
  <si>
    <t>Книга Таємні дотики</t>
  </si>
  <si>
    <t>Любомир Стринаглюк</t>
  </si>
  <si>
    <t>978-966-448-007-6</t>
  </si>
  <si>
    <t>50000000000090150</t>
  </si>
  <si>
    <t>Книга Так багато всього</t>
  </si>
  <si>
    <t>Ганіш Майя</t>
  </si>
  <si>
    <t>978-617-679-634-3</t>
  </si>
  <si>
    <t>50000000000025217</t>
  </si>
  <si>
    <t>260х370</t>
  </si>
  <si>
    <t>Книга Таке цікаве життя</t>
  </si>
  <si>
    <t>Цілик Ірина</t>
  </si>
  <si>
    <t>978-617-679-126-3</t>
  </si>
  <si>
    <t>10058000000025568</t>
  </si>
  <si>
    <t>Книга Там, де падають Ангели</t>
  </si>
  <si>
    <t>978-617-679-860-6</t>
  </si>
  <si>
    <t>50000000000065044</t>
  </si>
  <si>
    <t>Книга Темний бік будинку</t>
  </si>
  <si>
    <t>978-617-679-536-0</t>
  </si>
  <si>
    <t>50000000000022859</t>
  </si>
  <si>
    <t>Книга Тіні</t>
  </si>
  <si>
    <t>Крижанівська Марічка</t>
  </si>
  <si>
    <t>978-617-679-658-9</t>
  </si>
  <si>
    <t>50000000000035195</t>
  </si>
  <si>
    <t>Книга Тінь у дзеркалі</t>
  </si>
  <si>
    <t>978-617-679-076-1</t>
  </si>
  <si>
    <t>10058000000025574</t>
  </si>
  <si>
    <t>Книга То є Львів. Колекція міських історій</t>
  </si>
  <si>
    <t>уп. Мар'яна Савка</t>
  </si>
  <si>
    <t>978-617-679-442-4</t>
  </si>
  <si>
    <t>50000000000014234</t>
  </si>
  <si>
    <t>Книга Тоді я був просто Ульф</t>
  </si>
  <si>
    <t>978-617-679-378-6</t>
  </si>
  <si>
    <t>50000000000011537</t>
  </si>
  <si>
    <t>Книга Токійська наречена</t>
  </si>
  <si>
    <t>978-617-679-572-8</t>
  </si>
  <si>
    <t>50000000000040949</t>
  </si>
  <si>
    <t>Книга Тонка сріблиста нить</t>
  </si>
  <si>
    <t>978-617-679-207-9</t>
  </si>
  <si>
    <t>10058000000043561</t>
  </si>
  <si>
    <t>Книга Три Марти</t>
  </si>
  <si>
    <t>978-617-679-603-9</t>
  </si>
  <si>
    <t>50000000000067612</t>
  </si>
  <si>
    <t>Книга Тринадцятий місяць у році</t>
  </si>
  <si>
    <t>978-617-679-344-1</t>
  </si>
  <si>
    <t>50000000000007109</t>
  </si>
  <si>
    <t>Книга Троянда</t>
  </si>
  <si>
    <t>978-617-679-665-7</t>
  </si>
  <si>
    <t>50000000000035829</t>
  </si>
  <si>
    <t>Книга Туконі - мешканець лісу</t>
  </si>
  <si>
    <t>978-617-679-492-9</t>
  </si>
  <si>
    <t>50000000000021795</t>
  </si>
  <si>
    <t>Книга Тут усередині. Путівник глибинами мозку</t>
  </si>
  <si>
    <r>
      <rPr>
        <sz val="9"/>
        <color rgb="FF1155CC"/>
        <rFont val="Verdana"/>
        <family val="2"/>
        <charset val="204"/>
      </rPr>
      <t>Мартінш Ізабел Міньйош</t>
    </r>
    <r>
      <rPr>
        <sz val="9"/>
        <rFont val="Verdana"/>
        <family val="2"/>
        <charset val="204"/>
      </rPr>
      <t xml:space="preserve">, </t>
    </r>
    <r>
      <rPr>
        <sz val="9"/>
        <color rgb="FF1155CC"/>
        <rFont val="Verdana"/>
        <family val="2"/>
        <charset val="204"/>
      </rPr>
      <t>Педроза Маріа Мануел</t>
    </r>
  </si>
  <si>
    <t>978-617-679-752-4</t>
  </si>
  <si>
    <t>50000000000064455</t>
  </si>
  <si>
    <t>Книга У будні і свята</t>
  </si>
  <si>
    <t>978-617-679-257-4</t>
  </si>
  <si>
    <t>50000000000003668</t>
  </si>
  <si>
    <t>Книга У розшуку</t>
  </si>
  <si>
    <t>978-617-679-615-2</t>
  </si>
  <si>
    <t>50000000000038749</t>
  </si>
  <si>
    <t>Книга Урбамістика</t>
  </si>
  <si>
    <t>Галич Уляна</t>
  </si>
  <si>
    <t>978-617-679-474-5</t>
  </si>
  <si>
    <t>50000000000018227</t>
  </si>
  <si>
    <t>Книга Усе, що треба знати перед школою</t>
  </si>
  <si>
    <t>Брукс Фелісіті</t>
  </si>
  <si>
    <t>978-617-679-585-8</t>
  </si>
  <si>
    <t>50000000000041316</t>
  </si>
  <si>
    <t>240х290</t>
  </si>
  <si>
    <t>Книга Усміхаки</t>
  </si>
  <si>
    <t>Денисенко Лариса</t>
  </si>
  <si>
    <t>978-617-679-491-2</t>
  </si>
  <si>
    <t>50000000000019662</t>
  </si>
  <si>
    <t>Книга Феміністки не носять рожевого та інші вигадки</t>
  </si>
  <si>
    <t>Кертіс Скарлетт</t>
  </si>
  <si>
    <t>978-617-679-681-7</t>
  </si>
  <si>
    <t>50000000000038850</t>
  </si>
  <si>
    <t>Книга Фернан Магеллан</t>
  </si>
  <si>
    <t>978-617-679-797-5</t>
  </si>
  <si>
    <t>50000000000059379</t>
  </si>
  <si>
    <t>Книга Фріда Кало</t>
  </si>
  <si>
    <t>978-617-679-796-8</t>
  </si>
  <si>
    <t>50000000000055891</t>
  </si>
  <si>
    <t>Книга Хвоя</t>
  </si>
  <si>
    <t>978-617-679-350-2</t>
  </si>
  <si>
    <t>50000000000007110</t>
  </si>
  <si>
    <t>Книга Хлопчаки танцюють брейк</t>
  </si>
  <si>
    <t>Рачицкас Вітаутас</t>
  </si>
  <si>
    <t>хлопцям</t>
  </si>
  <si>
    <t>978-617-679-400-4</t>
  </si>
  <si>
    <t>50000000000019205</t>
  </si>
  <si>
    <t>Бойн Джон</t>
  </si>
  <si>
    <t>Книга Хороші хлопці фінішують першими</t>
  </si>
  <si>
    <t>Серняк Любомир</t>
  </si>
  <si>
    <t>978-617-679-591-9</t>
  </si>
  <si>
    <t>50000000000028209</t>
  </si>
  <si>
    <t>Книга Хрестоматія 1,2 клас</t>
  </si>
  <si>
    <t>уп. Стус Тетяна</t>
  </si>
  <si>
    <t>хрестоматія для дітей</t>
  </si>
  <si>
    <t>978-617-679-341-0</t>
  </si>
  <si>
    <t>50000000000006367</t>
  </si>
  <si>
    <t>170х225</t>
  </si>
  <si>
    <t>Книга Хрестоматія 3,4 клас</t>
  </si>
  <si>
    <t>978-617-679-342-7</t>
  </si>
  <si>
    <t>50000000000005267</t>
  </si>
  <si>
    <t>Книга Хроніки Південного</t>
  </si>
  <si>
    <t>Кміта Рімантас</t>
  </si>
  <si>
    <t>978-617-679-668-8</t>
  </si>
  <si>
    <t>50000000000036699</t>
  </si>
  <si>
    <r>
      <rPr>
        <sz val="9"/>
        <color rgb="FF1155CC"/>
        <rFont val="Verdana"/>
        <family val="2"/>
        <charset val="204"/>
      </rPr>
      <t>Прохасько Мар'яна</t>
    </r>
    <r>
      <rPr>
        <sz val="9"/>
        <rFont val="Verdana"/>
        <family val="2"/>
        <charset val="204"/>
      </rPr>
      <t xml:space="preserve">, </t>
    </r>
    <r>
      <rPr>
        <sz val="9"/>
        <color rgb="FF1155CC"/>
        <rFont val="Verdana"/>
        <family val="2"/>
        <charset val="204"/>
      </rPr>
      <t>Прохасько Тарас</t>
    </r>
  </si>
  <si>
    <t>Книга Хто там, за дверима?</t>
  </si>
  <si>
    <t>978-617-679-893-4</t>
  </si>
  <si>
    <t>50000000000067618</t>
  </si>
  <si>
    <t>Книга Хтось, або Водяне серце</t>
  </si>
  <si>
    <t>978-617-679-288-8</t>
  </si>
  <si>
    <t>40000000000001212</t>
  </si>
  <si>
    <t>Книга Церебро</t>
  </si>
  <si>
    <t>978-617-679-587-2</t>
  </si>
  <si>
    <t>50000000000028026</t>
  </si>
  <si>
    <t>Книга Чап-чалапу, гусоньки!</t>
  </si>
  <si>
    <t>978-617-679-141-6</t>
  </si>
  <si>
    <t>10058000000025577</t>
  </si>
  <si>
    <t>Книга Чарівна Гуска</t>
  </si>
  <si>
    <t>Христина Цурковська</t>
  </si>
  <si>
    <t>978-617-679-366-3</t>
  </si>
  <si>
    <t>50000000000015893</t>
  </si>
  <si>
    <t>235х290</t>
  </si>
  <si>
    <t>Книга Чарівний сад 20 листівок</t>
  </si>
  <si>
    <t>978-617-679-111-9</t>
  </si>
  <si>
    <t>10058000000025579</t>
  </si>
  <si>
    <t>Книга Чарунки долі</t>
  </si>
  <si>
    <t>Кебуладзе Вахтанґ</t>
  </si>
  <si>
    <t>978-617-679-230-7</t>
  </si>
  <si>
    <t>10058000000046065</t>
  </si>
  <si>
    <t>Книга Чат для дівчат</t>
  </si>
  <si>
    <t>978-617-679-286-4</t>
  </si>
  <si>
    <t>10058000000046064</t>
  </si>
  <si>
    <t>Книга Чекаючи на Боджанґлза</t>
  </si>
  <si>
    <t>Бурдо Олів’є</t>
  </si>
  <si>
    <t>978-617-679-638-1</t>
  </si>
  <si>
    <t>50000000000027526</t>
  </si>
  <si>
    <t>Книга Червоні хащі</t>
  </si>
  <si>
    <t>978-617-679-670-1</t>
  </si>
  <si>
    <t>50000000000038755</t>
  </si>
  <si>
    <t>Книга Чи це людина</t>
  </si>
  <si>
    <t>Леві Прімо</t>
  </si>
  <si>
    <t>978-617-679-388-5</t>
  </si>
  <si>
    <t>50000000000010663</t>
  </si>
  <si>
    <t>Книга Чоловік, який вирощував комети</t>
  </si>
  <si>
    <t>978-617-679-279-6</t>
  </si>
  <si>
    <t>50000000000006012</t>
  </si>
  <si>
    <t>Книга Чорна книга кольорів</t>
  </si>
  <si>
    <t>Коттін Менена</t>
  </si>
  <si>
    <t>978-617-679-507-0</t>
  </si>
  <si>
    <t>50000000000027525</t>
  </si>
  <si>
    <t>280х170</t>
  </si>
  <si>
    <t>Книга Чорна-чорна курка</t>
  </si>
  <si>
    <t>978-617-679-309-0</t>
  </si>
  <si>
    <t>50000000000024123</t>
  </si>
  <si>
    <t>Книга Чорне і сріблясте</t>
  </si>
  <si>
    <t>978-617-679-328-1</t>
  </si>
  <si>
    <t>50000000000001954</t>
  </si>
  <si>
    <t>Книга Шипшинове намисто</t>
  </si>
  <si>
    <t>978-617-679-324-3</t>
  </si>
  <si>
    <t>50000000000001691</t>
  </si>
  <si>
    <t>Книга Школа привидознавства Малого Вовчика</t>
  </si>
  <si>
    <t>978-617-679-005-1</t>
  </si>
  <si>
    <t>10058000000008185</t>
  </si>
  <si>
    <t>Книга Шлях</t>
  </si>
  <si>
    <t>Мацушіта Коносуке</t>
  </si>
  <si>
    <t>978-617-679-612-1</t>
  </si>
  <si>
    <t>50000000000032462</t>
  </si>
  <si>
    <t>Книга Шлях лідера</t>
  </si>
  <si>
    <t>Далай-лама Тенцзін Ґ’яцо, Ван ден Майзенберґ Лоренс</t>
  </si>
  <si>
    <t>978-617-679-546-9</t>
  </si>
  <si>
    <t>50000000000022852</t>
  </si>
  <si>
    <t>Книга Шлях митця</t>
  </si>
  <si>
    <t>Кемерон Джулія</t>
  </si>
  <si>
    <t>978-617-679-375-5</t>
  </si>
  <si>
    <t>50000000000010665</t>
  </si>
  <si>
    <t>Книга Щирик зі Змієвої гори</t>
  </si>
  <si>
    <t>978-617-679-633-6</t>
  </si>
  <si>
    <t>50000000000022856</t>
  </si>
  <si>
    <t>Книга Що ховається у лісі?</t>
  </si>
  <si>
    <t>Бестард Айна , Тріус Мірея</t>
  </si>
  <si>
    <t>978-617-679-311-3</t>
  </si>
  <si>
    <t>40000000000001216</t>
  </si>
  <si>
    <t>Книга Що ховається у тілі?</t>
  </si>
  <si>
    <t>Бестард Айна</t>
  </si>
  <si>
    <t>978-617-679-473-8</t>
  </si>
  <si>
    <t>50000000000018232</t>
  </si>
  <si>
    <t>Книга Щоденник Бріджит Джонс</t>
  </si>
  <si>
    <t>978-617-679-369-4</t>
  </si>
  <si>
    <t>50000000000016236</t>
  </si>
  <si>
    <t>Книга Щоденник війни зі свиньми</t>
  </si>
  <si>
    <t>Касарес Адольфо Бйой</t>
  </si>
  <si>
    <t>978-617-679-542-1</t>
  </si>
  <si>
    <t>50000000000026803</t>
  </si>
  <si>
    <t>Книга Щоденник Супердівчини. Плануй свій рік з Емі!</t>
  </si>
  <si>
    <t>Емі</t>
  </si>
  <si>
    <t>978-617-679-942-9</t>
  </si>
  <si>
    <t>50000000000073963</t>
  </si>
  <si>
    <t>978-617-679-576-6</t>
  </si>
  <si>
    <t>50000000000053084</t>
  </si>
  <si>
    <t>2018</t>
  </si>
  <si>
    <t>978-617-679-482-0</t>
  </si>
  <si>
    <t>50000000000019206</t>
  </si>
  <si>
    <t>Книга Я і Конституція</t>
  </si>
  <si>
    <t>978-617-679-673-2</t>
  </si>
  <si>
    <t>50000000000037122</t>
  </si>
  <si>
    <t>Книга Я не твоя мама</t>
  </si>
  <si>
    <t>978-617-679-862-0</t>
  </si>
  <si>
    <t>50000000000063329</t>
  </si>
  <si>
    <t>Книга Яблуко в тайстрі</t>
  </si>
  <si>
    <t>Чорней Валерія</t>
  </si>
  <si>
    <t>978-617-679-268-0</t>
  </si>
  <si>
    <t>50000000000001953</t>
  </si>
  <si>
    <t>Книга Яблуня</t>
  </si>
  <si>
    <t>978-617-679-710-4</t>
  </si>
  <si>
    <t>50000000000042935</t>
  </si>
  <si>
    <t>Книга Як влаштовано Всесвіт</t>
  </si>
  <si>
    <t>Парновський Сергій Олексій</t>
  </si>
  <si>
    <t>космос</t>
  </si>
  <si>
    <t>978-617-679-606-0</t>
  </si>
  <si>
    <t>50000000000031142</t>
  </si>
  <si>
    <t>Книга Як сонечко крапочки загубило</t>
  </si>
  <si>
    <t>978-617-679-412-7</t>
  </si>
  <si>
    <t>50000000000012341</t>
  </si>
  <si>
    <t>Книга Як творити галерею</t>
  </si>
  <si>
    <t>Хробак Ондржей, Коричанек Ростіслав, Ванєк Мартін, Пресс Ян</t>
  </si>
  <si>
    <t>978-617-679-506-3</t>
  </si>
  <si>
    <t>50000000000022865</t>
  </si>
  <si>
    <t>235х335</t>
  </si>
  <si>
    <t>Книга Якщо подорожній одної зимової ночі</t>
  </si>
  <si>
    <t>Кальвіно Італо</t>
  </si>
  <si>
    <t>978-617-679-498-1</t>
  </si>
  <si>
    <t>50000000000021797</t>
  </si>
  <si>
    <t>Книга Ясь та його машинки</t>
  </si>
  <si>
    <t>978-617-679-477-6</t>
  </si>
  <si>
    <t>50000000000019207</t>
  </si>
  <si>
    <t>Книга Laterna Magica</t>
  </si>
  <si>
    <t>978-617-679-559-9</t>
  </si>
  <si>
    <t>50000000000032473</t>
  </si>
  <si>
    <t>Книга MBA за 10 днів</t>
  </si>
  <si>
    <t>Сільбіґер Стівен</t>
  </si>
  <si>
    <t>978-617-679-593-3</t>
  </si>
  <si>
    <t>50000000000048557</t>
  </si>
  <si>
    <t>Книга The Ukrainians II</t>
  </si>
  <si>
    <t>уп. Т.Прокопишин, В.Бєглов, І.Березніцька.</t>
  </si>
  <si>
    <t>the Ukrainians</t>
  </si>
  <si>
    <t>978-617-679-320-5</t>
  </si>
  <si>
    <t>50000000000000544</t>
  </si>
  <si>
    <t>Книга The Ukrainians: історії успіху</t>
  </si>
  <si>
    <t>978-617-679-127-0</t>
  </si>
  <si>
    <t>10058000000025565</t>
  </si>
  <si>
    <t>Книга Wake Up!</t>
  </si>
  <si>
    <t>Барез-Браун Кріс</t>
  </si>
  <si>
    <t>978-617-679-439-4</t>
  </si>
  <si>
    <t>50000000000014232</t>
  </si>
  <si>
    <t>145х215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</si>
</sst>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0.000"/>
    <numFmt numFmtId="166" formatCode="00000000000"/>
  </numFmts>
  <fonts count="22" x14ac:knownFonts="1">
    <font>
      <sz val="11"/>
      <color rgb="FF000000"/>
      <name val="Calibri"/>
      <scheme val="minor"/>
    </font>
    <font>
      <sz val="9"/>
      <color rgb="FF666666"/>
      <name val="Verdana"/>
      <family val="2"/>
      <charset val="204"/>
    </font>
    <font>
      <sz val="9"/>
      <color rgb="FF000000"/>
      <name val="Verdana"/>
      <family val="2"/>
      <charset val="204"/>
    </font>
    <font>
      <b/>
      <sz val="11"/>
      <color rgb="FF000000"/>
      <name val="Verdana"/>
      <family val="2"/>
      <charset val="204"/>
    </font>
    <font>
      <sz val="11"/>
      <name val="Calibri"/>
      <family val="2"/>
      <charset val="204"/>
    </font>
    <font>
      <b/>
      <sz val="12"/>
      <color rgb="FFFFFFFF"/>
      <name val="Verdana"/>
      <family val="2"/>
      <charset val="204"/>
    </font>
    <font>
      <b/>
      <sz val="14"/>
      <color rgb="FF000000"/>
      <name val="Verdana"/>
      <family val="2"/>
      <charset val="204"/>
    </font>
    <font>
      <b/>
      <sz val="9"/>
      <color rgb="FFFFFFFF"/>
      <name val="Verdana"/>
      <family val="2"/>
      <charset val="204"/>
    </font>
    <font>
      <sz val="9"/>
      <color rgb="FFFF0000"/>
      <name val="Verdana"/>
      <family val="2"/>
      <charset val="204"/>
    </font>
    <font>
      <sz val="9"/>
      <color theme="1"/>
      <name val="Verdana"/>
      <family val="2"/>
      <charset val="204"/>
    </font>
    <font>
      <sz val="11"/>
      <color theme="1"/>
      <name val="Calibri"/>
      <family val="2"/>
      <charset val="204"/>
    </font>
    <font>
      <b/>
      <sz val="9"/>
      <color theme="1"/>
      <name val="Verdana"/>
      <family val="2"/>
      <charset val="204"/>
    </font>
    <font>
      <sz val="9"/>
      <color theme="0"/>
      <name val="Verdana"/>
      <family val="2"/>
      <charset val="204"/>
    </font>
    <font>
      <sz val="9"/>
      <color rgb="FFFFFFFF"/>
      <name val="Verdana"/>
      <family val="2"/>
      <charset val="204"/>
    </font>
    <font>
      <b/>
      <sz val="11"/>
      <color theme="1"/>
      <name val="Verdana"/>
      <family val="2"/>
      <charset val="204"/>
    </font>
    <font>
      <sz val="11"/>
      <color theme="1"/>
      <name val="Verdana"/>
      <family val="2"/>
      <charset val="204"/>
    </font>
    <font>
      <sz val="10"/>
      <color theme="1"/>
      <name val="Calibri"/>
      <family val="2"/>
      <charset val="204"/>
    </font>
    <font>
      <sz val="10"/>
      <color rgb="FF000000"/>
      <name val="Calibri"/>
      <family val="2"/>
      <charset val="204"/>
    </font>
    <font>
      <sz val="13"/>
      <color theme="1"/>
      <name val="Calibri"/>
      <family val="2"/>
      <charset val="204"/>
      <scheme val="minor"/>
    </font>
    <font>
      <sz val="9"/>
      <color rgb="FF0000FF"/>
      <name val="Verdana"/>
      <family val="2"/>
      <charset val="204"/>
    </font>
    <font>
      <sz val="9"/>
      <color rgb="FF1155CC"/>
      <name val="Verdana"/>
      <family val="2"/>
      <charset val="204"/>
    </font>
    <font>
      <sz val="9"/>
      <name val="Verdana"/>
      <family val="2"/>
      <charset val="204"/>
    </font>
  </fonts>
  <fills count="11">
    <fill>
      <patternFill patternType="none"/>
    </fill>
    <fill>
      <patternFill patternType="gray125"/>
    </fill>
    <fill>
      <patternFill patternType="solid">
        <fgColor rgb="FFFFFFFF"/>
        <bgColor rgb="FFFFFFFF"/>
      </patternFill>
    </fill>
    <fill>
      <patternFill patternType="solid">
        <fgColor rgb="FFFF9900"/>
        <bgColor rgb="FFFF9900"/>
      </patternFill>
    </fill>
    <fill>
      <patternFill patternType="solid">
        <fgColor rgb="FFC9DAF8"/>
        <bgColor rgb="FFC9DAF8"/>
      </patternFill>
    </fill>
    <fill>
      <patternFill patternType="solid">
        <fgColor rgb="FFFCE5CD"/>
        <bgColor rgb="FFFCE5CD"/>
      </patternFill>
    </fill>
    <fill>
      <patternFill patternType="solid">
        <fgColor rgb="FF00FF00"/>
        <bgColor rgb="FF00FF00"/>
      </patternFill>
    </fill>
    <fill>
      <patternFill patternType="solid">
        <fgColor rgb="FF99CC00"/>
        <bgColor rgb="FF99CC00"/>
      </patternFill>
    </fill>
    <fill>
      <patternFill patternType="solid">
        <fgColor rgb="FFFF6600"/>
        <bgColor rgb="FFFF6600"/>
      </patternFill>
    </fill>
    <fill>
      <patternFill patternType="solid">
        <fgColor rgb="FFE77C7C"/>
        <bgColor rgb="FFE77C7C"/>
      </patternFill>
    </fill>
    <fill>
      <patternFill patternType="solid">
        <fgColor theme="0"/>
        <bgColor theme="0"/>
      </patternFill>
    </fill>
  </fills>
  <borders count="24">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06">
    <xf numFmtId="0" fontId="0" fillId="0" borderId="0" xfId="0" applyFont="1" applyAlignment="1"/>
    <xf numFmtId="3" fontId="1" fillId="2" borderId="1" xfId="0" applyNumberFormat="1" applyFont="1" applyFill="1" applyBorder="1" applyAlignment="1">
      <alignment horizontal="center" vertical="center"/>
    </xf>
    <xf numFmtId="2" fontId="2" fillId="2" borderId="1" xfId="0" applyNumberFormat="1" applyFont="1" applyFill="1" applyBorder="1" applyAlignment="1">
      <alignment vertical="center"/>
    </xf>
    <xf numFmtId="14" fontId="2" fillId="2" borderId="1" xfId="0" applyNumberFormat="1" applyFont="1" applyFill="1" applyBorder="1" applyAlignment="1">
      <alignment horizontal="left" vertical="center"/>
    </xf>
    <xf numFmtId="14" fontId="2" fillId="2" borderId="1" xfId="0" applyNumberFormat="1" applyFont="1" applyFill="1" applyBorder="1" applyAlignment="1">
      <alignment horizontal="center" vertical="center"/>
    </xf>
    <xf numFmtId="1" fontId="2" fillId="2" borderId="1" xfId="0" applyNumberFormat="1" applyFont="1" applyFill="1" applyBorder="1" applyAlignment="1">
      <alignment horizontal="left" vertical="center"/>
    </xf>
    <xf numFmtId="0" fontId="2" fillId="0" borderId="0" xfId="0" applyFont="1" applyAlignment="1">
      <alignment vertical="center"/>
    </xf>
    <xf numFmtId="3" fontId="1" fillId="2" borderId="1" xfId="0" applyNumberFormat="1" applyFont="1" applyFill="1" applyBorder="1" applyAlignment="1">
      <alignment horizontal="center" vertical="center"/>
    </xf>
    <xf numFmtId="49" fontId="2" fillId="2" borderId="1" xfId="0" applyNumberFormat="1" applyFont="1" applyFill="1" applyBorder="1" applyAlignment="1">
      <alignment vertical="center"/>
    </xf>
    <xf numFmtId="49" fontId="2" fillId="2" borderId="1" xfId="0" applyNumberFormat="1" applyFont="1" applyFill="1" applyBorder="1" applyAlignment="1">
      <alignment vertical="center"/>
    </xf>
    <xf numFmtId="4" fontId="2"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14" fontId="2" fillId="2" borderId="1" xfId="0" applyNumberFormat="1" applyFont="1" applyFill="1" applyBorder="1" applyAlignment="1">
      <alignment vertical="center"/>
    </xf>
    <xf numFmtId="0" fontId="2" fillId="2" borderId="1" xfId="0" applyFont="1" applyFill="1" applyBorder="1" applyAlignment="1">
      <alignment vertical="center"/>
    </xf>
    <xf numFmtId="2" fontId="2" fillId="2" borderId="1" xfId="0" applyNumberFormat="1" applyFont="1" applyFill="1" applyBorder="1" applyAlignment="1">
      <alignment horizontal="center" vertical="center"/>
    </xf>
    <xf numFmtId="3" fontId="1" fillId="2" borderId="13" xfId="0" applyNumberFormat="1" applyFont="1" applyFill="1" applyBorder="1" applyAlignment="1">
      <alignment horizontal="center" vertical="center"/>
    </xf>
    <xf numFmtId="14" fontId="2" fillId="2" borderId="13" xfId="0" applyNumberFormat="1" applyFont="1" applyFill="1" applyBorder="1" applyAlignment="1">
      <alignment vertical="center"/>
    </xf>
    <xf numFmtId="0" fontId="8" fillId="2" borderId="1" xfId="0" applyFont="1" applyFill="1" applyBorder="1" applyAlignment="1">
      <alignment horizontal="center" vertical="center"/>
    </xf>
    <xf numFmtId="0" fontId="2" fillId="2" borderId="1" xfId="0" applyFont="1" applyFill="1" applyBorder="1" applyAlignment="1">
      <alignment horizontal="center" vertical="center"/>
    </xf>
    <xf numFmtId="3" fontId="7" fillId="3" borderId="15" xfId="0" applyNumberFormat="1" applyFont="1" applyFill="1" applyBorder="1" applyAlignment="1">
      <alignment horizontal="center" vertical="center" wrapText="1"/>
    </xf>
    <xf numFmtId="14" fontId="7" fillId="3" borderId="15" xfId="0" applyNumberFormat="1" applyFont="1" applyFill="1" applyBorder="1" applyAlignment="1">
      <alignment horizontal="center" vertical="center" wrapText="1"/>
    </xf>
    <xf numFmtId="4" fontId="7" fillId="3" borderId="15" xfId="0" applyNumberFormat="1" applyFont="1" applyFill="1" applyBorder="1" applyAlignment="1">
      <alignment horizontal="center" vertical="center" wrapText="1"/>
    </xf>
    <xf numFmtId="2" fontId="7" fillId="3" borderId="15"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1" fontId="7" fillId="3" borderId="15" xfId="0" applyNumberFormat="1" applyFont="1" applyFill="1" applyBorder="1" applyAlignment="1">
      <alignment horizontal="center" vertical="center" wrapText="1"/>
    </xf>
    <xf numFmtId="165" fontId="7" fillId="3" borderId="15" xfId="0" applyNumberFormat="1" applyFont="1" applyFill="1" applyBorder="1" applyAlignment="1">
      <alignment horizontal="center" vertical="center" wrapText="1"/>
    </xf>
    <xf numFmtId="0" fontId="9" fillId="0" borderId="15" xfId="0" applyFont="1" applyBorder="1" applyAlignment="1"/>
    <xf numFmtId="14" fontId="9" fillId="4" borderId="15" xfId="0" applyNumberFormat="1" applyFont="1" applyFill="1" applyBorder="1"/>
    <xf numFmtId="3" fontId="9" fillId="4" borderId="15" xfId="0" applyNumberFormat="1" applyFont="1" applyFill="1" applyBorder="1" applyAlignment="1">
      <alignment horizontal="center"/>
    </xf>
    <xf numFmtId="4" fontId="9" fillId="4" borderId="15" xfId="0" applyNumberFormat="1" applyFont="1" applyFill="1" applyBorder="1" applyAlignment="1">
      <alignment horizontal="center"/>
    </xf>
    <xf numFmtId="2" fontId="9" fillId="5" borderId="15" xfId="0" applyNumberFormat="1" applyFont="1" applyFill="1" applyBorder="1" applyAlignment="1">
      <alignment horizontal="center"/>
    </xf>
    <xf numFmtId="2" fontId="9" fillId="4" borderId="15" xfId="0" applyNumberFormat="1" applyFont="1" applyFill="1" applyBorder="1" applyAlignment="1">
      <alignment horizontal="center"/>
    </xf>
    <xf numFmtId="49" fontId="9" fillId="4" borderId="15" xfId="0" applyNumberFormat="1" applyFont="1" applyFill="1" applyBorder="1" applyAlignment="1">
      <alignment horizontal="center"/>
    </xf>
    <xf numFmtId="49" fontId="9" fillId="4" borderId="15" xfId="0" applyNumberFormat="1" applyFont="1" applyFill="1" applyBorder="1" applyAlignment="1">
      <alignment horizontal="center"/>
    </xf>
    <xf numFmtId="49" fontId="9" fillId="4" borderId="15" xfId="0" applyNumberFormat="1" applyFont="1" applyFill="1" applyBorder="1"/>
    <xf numFmtId="1" fontId="9" fillId="4" borderId="15" xfId="0" applyNumberFormat="1" applyFont="1" applyFill="1" applyBorder="1" applyAlignment="1">
      <alignment horizontal="right"/>
    </xf>
    <xf numFmtId="1" fontId="9" fillId="4" borderId="15" xfId="0" applyNumberFormat="1" applyFont="1" applyFill="1" applyBorder="1" applyAlignment="1">
      <alignment horizontal="right"/>
    </xf>
    <xf numFmtId="165" fontId="9" fillId="4" borderId="15" xfId="0" applyNumberFormat="1" applyFont="1" applyFill="1" applyBorder="1" applyAlignment="1">
      <alignment horizontal="right"/>
    </xf>
    <xf numFmtId="14" fontId="9" fillId="0" borderId="15" xfId="0" applyNumberFormat="1" applyFont="1" applyBorder="1"/>
    <xf numFmtId="3" fontId="9" fillId="0" borderId="15" xfId="0" applyNumberFormat="1" applyFont="1" applyBorder="1" applyAlignment="1">
      <alignment horizontal="center"/>
    </xf>
    <xf numFmtId="4" fontId="9" fillId="0" borderId="15" xfId="0" applyNumberFormat="1" applyFont="1" applyBorder="1" applyAlignment="1">
      <alignment horizontal="center"/>
    </xf>
    <xf numFmtId="2" fontId="9" fillId="0" borderId="15" xfId="0" applyNumberFormat="1" applyFont="1" applyBorder="1" applyAlignment="1">
      <alignment horizontal="center"/>
    </xf>
    <xf numFmtId="49" fontId="9" fillId="0" borderId="15" xfId="0" applyNumberFormat="1" applyFont="1" applyBorder="1" applyAlignment="1">
      <alignment horizontal="center"/>
    </xf>
    <xf numFmtId="49" fontId="9" fillId="0" borderId="15" xfId="0" applyNumberFormat="1" applyFont="1" applyBorder="1" applyAlignment="1">
      <alignment horizontal="center"/>
    </xf>
    <xf numFmtId="49" fontId="9" fillId="0" borderId="15" xfId="0" applyNumberFormat="1" applyFont="1" applyBorder="1"/>
    <xf numFmtId="1" fontId="9" fillId="0" borderId="15" xfId="0" applyNumberFormat="1" applyFont="1" applyBorder="1" applyAlignment="1">
      <alignment horizontal="right"/>
    </xf>
    <xf numFmtId="1" fontId="9" fillId="0" borderId="15" xfId="0" applyNumberFormat="1" applyFont="1" applyBorder="1" applyAlignment="1">
      <alignment horizontal="right"/>
    </xf>
    <xf numFmtId="165" fontId="9" fillId="0" borderId="15" xfId="0" applyNumberFormat="1" applyFont="1" applyBorder="1" applyAlignment="1">
      <alignment horizontal="right"/>
    </xf>
    <xf numFmtId="165" fontId="9" fillId="0" borderId="15" xfId="0" applyNumberFormat="1" applyFont="1" applyBorder="1" applyAlignment="1">
      <alignment horizontal="right"/>
    </xf>
    <xf numFmtId="14" fontId="9" fillId="6" borderId="15" xfId="0" applyNumberFormat="1" applyFont="1" applyFill="1" applyBorder="1"/>
    <xf numFmtId="3" fontId="9" fillId="6" borderId="15" xfId="0" applyNumberFormat="1" applyFont="1" applyFill="1" applyBorder="1" applyAlignment="1">
      <alignment horizontal="center"/>
    </xf>
    <xf numFmtId="4" fontId="9" fillId="6" borderId="15" xfId="0" applyNumberFormat="1" applyFont="1" applyFill="1" applyBorder="1" applyAlignment="1">
      <alignment horizontal="center"/>
    </xf>
    <xf numFmtId="2" fontId="9" fillId="6" borderId="15" xfId="0" applyNumberFormat="1" applyFont="1" applyFill="1" applyBorder="1" applyAlignment="1">
      <alignment horizontal="center"/>
    </xf>
    <xf numFmtId="49" fontId="9" fillId="6" borderId="15" xfId="0" applyNumberFormat="1" applyFont="1" applyFill="1" applyBorder="1" applyAlignment="1">
      <alignment horizontal="center"/>
    </xf>
    <xf numFmtId="49" fontId="9" fillId="6" borderId="15" xfId="0" applyNumberFormat="1" applyFont="1" applyFill="1" applyBorder="1" applyAlignment="1">
      <alignment horizontal="center"/>
    </xf>
    <xf numFmtId="49" fontId="9" fillId="6" borderId="15" xfId="0" applyNumberFormat="1" applyFont="1" applyFill="1" applyBorder="1"/>
    <xf numFmtId="1" fontId="9" fillId="6" borderId="15" xfId="0" applyNumberFormat="1" applyFont="1" applyFill="1" applyBorder="1" applyAlignment="1">
      <alignment horizontal="right"/>
    </xf>
    <xf numFmtId="1" fontId="9" fillId="6" borderId="15" xfId="0" applyNumberFormat="1" applyFont="1" applyFill="1" applyBorder="1" applyAlignment="1">
      <alignment horizontal="right"/>
    </xf>
    <xf numFmtId="165" fontId="9" fillId="6" borderId="15" xfId="0" applyNumberFormat="1" applyFont="1" applyFill="1" applyBorder="1" applyAlignment="1">
      <alignment horizontal="right"/>
    </xf>
    <xf numFmtId="3" fontId="9" fillId="0" borderId="15" xfId="0" applyNumberFormat="1" applyFont="1" applyBorder="1" applyAlignment="1">
      <alignment horizontal="center"/>
    </xf>
    <xf numFmtId="49" fontId="8" fillId="0" borderId="15" xfId="0" applyNumberFormat="1" applyFont="1" applyBorder="1" applyAlignment="1">
      <alignment horizontal="center"/>
    </xf>
    <xf numFmtId="49" fontId="8" fillId="0" borderId="15" xfId="0" applyNumberFormat="1" applyFont="1" applyBorder="1" applyAlignment="1">
      <alignment horizontal="center"/>
    </xf>
    <xf numFmtId="49" fontId="2" fillId="0" borderId="15" xfId="0" applyNumberFormat="1" applyFont="1" applyBorder="1" applyAlignment="1">
      <alignment horizontal="center"/>
    </xf>
    <xf numFmtId="3" fontId="9" fillId="4" borderId="15" xfId="0" applyNumberFormat="1" applyFont="1" applyFill="1" applyBorder="1" applyAlignment="1">
      <alignment horizontal="center"/>
    </xf>
    <xf numFmtId="4" fontId="8" fillId="0" borderId="15" xfId="0" applyNumberFormat="1" applyFont="1" applyBorder="1" applyAlignment="1">
      <alignment horizontal="center"/>
    </xf>
    <xf numFmtId="165" fontId="10" fillId="6" borderId="15" xfId="0" applyNumberFormat="1" applyFont="1" applyFill="1" applyBorder="1"/>
    <xf numFmtId="14" fontId="2" fillId="6" borderId="15" xfId="0" applyNumberFormat="1" applyFont="1" applyFill="1" applyBorder="1"/>
    <xf numFmtId="3" fontId="2" fillId="6" borderId="15" xfId="0" applyNumberFormat="1" applyFont="1" applyFill="1" applyBorder="1" applyAlignment="1">
      <alignment horizontal="center"/>
    </xf>
    <xf numFmtId="4" fontId="2" fillId="6" borderId="15" xfId="0" applyNumberFormat="1" applyFont="1" applyFill="1" applyBorder="1" applyAlignment="1">
      <alignment horizontal="center"/>
    </xf>
    <xf numFmtId="2" fontId="2" fillId="5" borderId="15" xfId="0" applyNumberFormat="1" applyFont="1" applyFill="1" applyBorder="1" applyAlignment="1">
      <alignment horizontal="center"/>
    </xf>
    <xf numFmtId="2" fontId="2" fillId="6" borderId="15" xfId="0" applyNumberFormat="1" applyFont="1" applyFill="1" applyBorder="1" applyAlignment="1">
      <alignment horizontal="center"/>
    </xf>
    <xf numFmtId="49" fontId="2" fillId="6" borderId="15" xfId="0" applyNumberFormat="1" applyFont="1" applyFill="1" applyBorder="1" applyAlignment="1">
      <alignment horizontal="center"/>
    </xf>
    <xf numFmtId="49" fontId="2" fillId="6" borderId="15" xfId="0" applyNumberFormat="1" applyFont="1" applyFill="1" applyBorder="1" applyAlignment="1">
      <alignment horizontal="center"/>
    </xf>
    <xf numFmtId="49" fontId="2" fillId="6" borderId="15" xfId="0" applyNumberFormat="1" applyFont="1" applyFill="1" applyBorder="1"/>
    <xf numFmtId="1" fontId="2" fillId="6" borderId="15" xfId="0" applyNumberFormat="1" applyFont="1" applyFill="1" applyBorder="1" applyAlignment="1">
      <alignment horizontal="right"/>
    </xf>
    <xf numFmtId="1" fontId="2" fillId="6" borderId="15" xfId="0" applyNumberFormat="1" applyFont="1" applyFill="1" applyBorder="1" applyAlignment="1">
      <alignment horizontal="right"/>
    </xf>
    <xf numFmtId="165" fontId="2" fillId="6" borderId="15" xfId="0" applyNumberFormat="1" applyFont="1" applyFill="1" applyBorder="1" applyAlignment="1">
      <alignment horizontal="right"/>
    </xf>
    <xf numFmtId="49" fontId="8" fillId="6" borderId="15" xfId="0" applyNumberFormat="1" applyFont="1" applyFill="1" applyBorder="1" applyAlignment="1">
      <alignment horizontal="center"/>
    </xf>
    <xf numFmtId="165" fontId="9" fillId="6" borderId="15" xfId="0" applyNumberFormat="1" applyFont="1" applyFill="1" applyBorder="1" applyAlignment="1">
      <alignment horizontal="right"/>
    </xf>
    <xf numFmtId="3" fontId="9" fillId="6" borderId="15" xfId="0" applyNumberFormat="1" applyFont="1" applyFill="1" applyBorder="1" applyAlignment="1">
      <alignment horizontal="center"/>
    </xf>
    <xf numFmtId="4" fontId="9" fillId="6" borderId="15" xfId="0" applyNumberFormat="1" applyFont="1" applyFill="1" applyBorder="1" applyAlignment="1">
      <alignment horizontal="center"/>
    </xf>
    <xf numFmtId="0" fontId="9" fillId="6" borderId="15" xfId="0" applyFont="1" applyFill="1" applyBorder="1" applyAlignment="1"/>
    <xf numFmtId="49" fontId="8" fillId="4" borderId="15" xfId="0" applyNumberFormat="1" applyFont="1" applyFill="1" applyBorder="1" applyAlignment="1">
      <alignment horizontal="center"/>
    </xf>
    <xf numFmtId="49" fontId="8" fillId="4" borderId="15" xfId="0" applyNumberFormat="1" applyFont="1" applyFill="1" applyBorder="1" applyAlignment="1">
      <alignment horizontal="center"/>
    </xf>
    <xf numFmtId="14" fontId="2" fillId="0" borderId="15" xfId="0" applyNumberFormat="1" applyFont="1" applyBorder="1"/>
    <xf numFmtId="3" fontId="2" fillId="0" borderId="15" xfId="0" applyNumberFormat="1" applyFont="1" applyBorder="1" applyAlignment="1">
      <alignment horizontal="center"/>
    </xf>
    <xf numFmtId="4" fontId="2" fillId="0" borderId="15" xfId="0" applyNumberFormat="1" applyFont="1" applyBorder="1" applyAlignment="1">
      <alignment horizontal="center"/>
    </xf>
    <xf numFmtId="2" fontId="2" fillId="0" borderId="15" xfId="0" applyNumberFormat="1" applyFont="1" applyBorder="1" applyAlignment="1">
      <alignment horizontal="center"/>
    </xf>
    <xf numFmtId="49" fontId="2" fillId="0" borderId="15" xfId="0" applyNumberFormat="1" applyFont="1" applyBorder="1" applyAlignment="1">
      <alignment horizontal="center"/>
    </xf>
    <xf numFmtId="49" fontId="2" fillId="0" borderId="15" xfId="0" applyNumberFormat="1" applyFont="1" applyBorder="1"/>
    <xf numFmtId="0" fontId="2" fillId="0" borderId="15" xfId="0" applyFont="1" applyBorder="1" applyAlignment="1"/>
    <xf numFmtId="1" fontId="2" fillId="0" borderId="15" xfId="0" applyNumberFormat="1" applyFont="1" applyBorder="1" applyAlignment="1">
      <alignment horizontal="right"/>
    </xf>
    <xf numFmtId="1" fontId="2" fillId="0" borderId="15" xfId="0" applyNumberFormat="1" applyFont="1" applyBorder="1" applyAlignment="1">
      <alignment horizontal="right"/>
    </xf>
    <xf numFmtId="49" fontId="2" fillId="0" borderId="15" xfId="0" applyNumberFormat="1" applyFont="1" applyBorder="1"/>
    <xf numFmtId="165" fontId="2" fillId="0" borderId="15" xfId="0" applyNumberFormat="1" applyFont="1" applyBorder="1" applyAlignment="1">
      <alignment horizontal="right"/>
    </xf>
    <xf numFmtId="0" fontId="9" fillId="4" borderId="15" xfId="0" applyFont="1" applyFill="1" applyBorder="1" applyAlignment="1"/>
    <xf numFmtId="4" fontId="9" fillId="4" borderId="15" xfId="0" applyNumberFormat="1" applyFont="1" applyFill="1" applyBorder="1" applyAlignment="1">
      <alignment horizontal="center"/>
    </xf>
    <xf numFmtId="49" fontId="9" fillId="4" borderId="15" xfId="0" applyNumberFormat="1" applyFont="1" applyFill="1" applyBorder="1" applyAlignment="1"/>
    <xf numFmtId="165" fontId="9" fillId="4" borderId="15" xfId="0" applyNumberFormat="1" applyFont="1" applyFill="1" applyBorder="1" applyAlignment="1">
      <alignment horizontal="right"/>
    </xf>
    <xf numFmtId="49" fontId="2" fillId="4" borderId="15" xfId="0" applyNumberFormat="1" applyFont="1" applyFill="1" applyBorder="1" applyAlignment="1">
      <alignment horizontal="center"/>
    </xf>
    <xf numFmtId="49" fontId="9" fillId="6" borderId="15" xfId="0" applyNumberFormat="1" applyFont="1" applyFill="1" applyBorder="1" applyAlignment="1"/>
    <xf numFmtId="4" fontId="9" fillId="0" borderId="15" xfId="0" applyNumberFormat="1" applyFont="1" applyBorder="1" applyAlignment="1">
      <alignment horizontal="center"/>
    </xf>
    <xf numFmtId="1" fontId="10" fillId="0" borderId="15" xfId="0" applyNumberFormat="1" applyFont="1" applyBorder="1"/>
    <xf numFmtId="49" fontId="9" fillId="0" borderId="15" xfId="0" applyNumberFormat="1" applyFont="1" applyBorder="1" applyAlignment="1"/>
    <xf numFmtId="0" fontId="2" fillId="6" borderId="15" xfId="0" applyFont="1" applyFill="1" applyBorder="1" applyAlignment="1"/>
    <xf numFmtId="49" fontId="2" fillId="4" borderId="0" xfId="0" applyNumberFormat="1" applyFont="1" applyFill="1" applyAlignment="1">
      <alignment horizontal="left"/>
    </xf>
    <xf numFmtId="49" fontId="9" fillId="0" borderId="15" xfId="0" applyNumberFormat="1" applyFont="1" applyBorder="1" applyAlignment="1"/>
    <xf numFmtId="2" fontId="9" fillId="5" borderId="15" xfId="0" applyNumberFormat="1" applyFont="1" applyFill="1" applyBorder="1" applyAlignment="1">
      <alignment horizontal="center"/>
    </xf>
    <xf numFmtId="0" fontId="11" fillId="3" borderId="16"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15" xfId="0" applyFont="1" applyFill="1" applyBorder="1" applyAlignment="1">
      <alignment horizontal="center" vertical="center"/>
    </xf>
    <xf numFmtId="4" fontId="7" fillId="3" borderId="15" xfId="0" applyNumberFormat="1" applyFont="1" applyFill="1" applyBorder="1" applyAlignment="1">
      <alignment horizontal="center" vertical="center"/>
    </xf>
    <xf numFmtId="49" fontId="7" fillId="3" borderId="15" xfId="0" applyNumberFormat="1" applyFont="1" applyFill="1" applyBorder="1" applyAlignment="1">
      <alignment horizontal="center" vertical="center"/>
    </xf>
    <xf numFmtId="0" fontId="7" fillId="3" borderId="17" xfId="0" applyFont="1" applyFill="1" applyBorder="1" applyAlignment="1">
      <alignment horizontal="center" vertical="center"/>
    </xf>
    <xf numFmtId="1" fontId="7" fillId="3" borderId="15" xfId="0" applyNumberFormat="1" applyFont="1" applyFill="1" applyBorder="1" applyAlignment="1">
      <alignment horizontal="center" vertical="center"/>
    </xf>
    <xf numFmtId="0" fontId="7" fillId="3" borderId="15" xfId="0" applyFont="1" applyFill="1" applyBorder="1" applyAlignment="1">
      <alignment horizontal="center" vertical="center" wrapText="1"/>
    </xf>
    <xf numFmtId="14" fontId="2" fillId="2" borderId="0" xfId="0" applyNumberFormat="1" applyFont="1" applyFill="1" applyAlignment="1">
      <alignment horizontal="left" vertical="center"/>
    </xf>
    <xf numFmtId="0" fontId="12" fillId="3" borderId="18" xfId="0" applyFont="1" applyFill="1" applyBorder="1" applyAlignment="1">
      <alignment vertical="center" wrapText="1"/>
    </xf>
    <xf numFmtId="0" fontId="12" fillId="3" borderId="19" xfId="0" applyFont="1" applyFill="1" applyBorder="1" applyAlignment="1">
      <alignment vertical="center" wrapText="1"/>
    </xf>
    <xf numFmtId="4" fontId="12" fillId="3" borderId="20" xfId="0" applyNumberFormat="1" applyFont="1" applyFill="1" applyBorder="1" applyAlignment="1">
      <alignment horizontal="center" vertical="center" wrapText="1"/>
    </xf>
    <xf numFmtId="9" fontId="13" fillId="3" borderId="15" xfId="0" applyNumberFormat="1" applyFont="1" applyFill="1" applyBorder="1" applyAlignment="1">
      <alignment horizontal="center" vertical="center" wrapText="1"/>
    </xf>
    <xf numFmtId="0" fontId="12" fillId="3" borderId="18" xfId="0" applyFont="1" applyFill="1" applyBorder="1" applyAlignment="1">
      <alignment vertical="center"/>
    </xf>
    <xf numFmtId="4" fontId="12" fillId="3" borderId="15" xfId="0" applyNumberFormat="1" applyFont="1" applyFill="1" applyBorder="1" applyAlignment="1">
      <alignment horizontal="center" vertical="center" wrapText="1"/>
    </xf>
    <xf numFmtId="3" fontId="1" fillId="0" borderId="0" xfId="0" applyNumberFormat="1" applyFont="1" applyAlignment="1">
      <alignment horizontal="center" vertical="center"/>
    </xf>
    <xf numFmtId="14" fontId="2" fillId="0" borderId="0" xfId="0" applyNumberFormat="1" applyFont="1" applyAlignment="1">
      <alignment horizontal="left" vertical="center"/>
    </xf>
    <xf numFmtId="0" fontId="12" fillId="0" borderId="0" xfId="0" applyFont="1" applyAlignment="1">
      <alignment vertical="center"/>
    </xf>
    <xf numFmtId="0" fontId="12" fillId="0" borderId="0" xfId="0" applyFont="1" applyAlignment="1">
      <alignment vertical="center" wrapText="1"/>
    </xf>
    <xf numFmtId="4" fontId="12" fillId="0" borderId="0" xfId="0" applyNumberFormat="1" applyFont="1" applyAlignment="1">
      <alignment horizontal="center" vertical="center" wrapText="1"/>
    </xf>
    <xf numFmtId="14" fontId="2" fillId="0" borderId="0" xfId="0" applyNumberFormat="1" applyFont="1" applyAlignment="1">
      <alignment horizontal="center" vertical="center"/>
    </xf>
    <xf numFmtId="1" fontId="2" fillId="0" borderId="0" xfId="0" applyNumberFormat="1" applyFont="1" applyAlignment="1">
      <alignment horizontal="left" vertical="center"/>
    </xf>
    <xf numFmtId="0" fontId="14" fillId="3" borderId="15" xfId="0" applyFont="1" applyFill="1" applyBorder="1" applyAlignment="1">
      <alignment horizontal="center"/>
    </xf>
    <xf numFmtId="3" fontId="15" fillId="0" borderId="15" xfId="0" applyNumberFormat="1" applyFont="1" applyBorder="1"/>
    <xf numFmtId="0" fontId="14" fillId="7" borderId="15" xfId="0" applyFont="1" applyFill="1" applyBorder="1" applyAlignment="1">
      <alignment horizontal="center"/>
    </xf>
    <xf numFmtId="0" fontId="16" fillId="0" borderId="15" xfId="0" applyFont="1" applyBorder="1"/>
    <xf numFmtId="0" fontId="17" fillId="0" borderId="15" xfId="0" applyFont="1" applyBorder="1" applyAlignment="1"/>
    <xf numFmtId="2" fontId="9" fillId="2" borderId="1" xfId="0" applyNumberFormat="1" applyFont="1" applyFill="1" applyBorder="1" applyAlignment="1">
      <alignment horizontal="center" vertical="center"/>
    </xf>
    <xf numFmtId="2" fontId="9" fillId="2" borderId="1" xfId="0" applyNumberFormat="1" applyFont="1" applyFill="1" applyBorder="1" applyAlignment="1">
      <alignment horizontal="center" vertical="center"/>
    </xf>
    <xf numFmtId="14" fontId="9" fillId="2" borderId="1" xfId="0" applyNumberFormat="1" applyFont="1" applyFill="1" applyBorder="1" applyAlignment="1">
      <alignment horizontal="center" vertical="center"/>
    </xf>
    <xf numFmtId="2" fontId="2" fillId="2" borderId="1" xfId="0" applyNumberFormat="1" applyFont="1" applyFill="1" applyBorder="1" applyAlignment="1">
      <alignment horizontal="left" vertical="center"/>
    </xf>
    <xf numFmtId="14" fontId="9" fillId="2" borderId="13" xfId="0" applyNumberFormat="1" applyFont="1" applyFill="1" applyBorder="1" applyAlignment="1">
      <alignment horizontal="center" vertical="center"/>
    </xf>
    <xf numFmtId="0" fontId="11" fillId="8" borderId="17" xfId="0" applyFont="1" applyFill="1" applyBorder="1" applyAlignment="1">
      <alignment horizontal="center" vertical="center"/>
    </xf>
    <xf numFmtId="0" fontId="7" fillId="8" borderId="17" xfId="0" applyFont="1" applyFill="1" applyBorder="1" applyAlignment="1">
      <alignment horizontal="center" vertical="center"/>
    </xf>
    <xf numFmtId="0" fontId="7" fillId="8" borderId="15" xfId="0" applyFont="1" applyFill="1" applyBorder="1" applyAlignment="1">
      <alignment horizontal="center" vertical="center"/>
    </xf>
    <xf numFmtId="4" fontId="7" fillId="8" borderId="22" xfId="0" applyNumberFormat="1" applyFont="1" applyFill="1" applyBorder="1" applyAlignment="1">
      <alignment horizontal="center" vertical="center"/>
    </xf>
    <xf numFmtId="4" fontId="7" fillId="8" borderId="15" xfId="0" applyNumberFormat="1" applyFont="1" applyFill="1" applyBorder="1" applyAlignment="1">
      <alignment horizontal="center" vertical="center"/>
    </xf>
    <xf numFmtId="49" fontId="7" fillId="8" borderId="15" xfId="0" applyNumberFormat="1" applyFont="1" applyFill="1" applyBorder="1" applyAlignment="1">
      <alignment horizontal="center" vertical="center"/>
    </xf>
    <xf numFmtId="4" fontId="7" fillId="8" borderId="15" xfId="0" applyNumberFormat="1" applyFont="1" applyFill="1" applyBorder="1" applyAlignment="1">
      <alignment horizontal="center" vertical="center" wrapText="1"/>
    </xf>
    <xf numFmtId="0" fontId="7" fillId="8" borderId="15" xfId="0" applyFont="1" applyFill="1" applyBorder="1" applyAlignment="1">
      <alignment horizontal="center" vertical="center" wrapText="1"/>
    </xf>
    <xf numFmtId="49" fontId="7" fillId="8" borderId="15" xfId="0" applyNumberFormat="1" applyFont="1" applyFill="1" applyBorder="1" applyAlignment="1">
      <alignment horizontal="center" vertical="center" wrapText="1"/>
    </xf>
    <xf numFmtId="0" fontId="7" fillId="8" borderId="15" xfId="0" applyFont="1" applyFill="1" applyBorder="1" applyAlignment="1">
      <alignment horizontal="center" vertical="center" wrapText="1"/>
    </xf>
    <xf numFmtId="0" fontId="13" fillId="0" borderId="0" xfId="0" applyFont="1" applyAlignment="1">
      <alignment vertical="center"/>
    </xf>
    <xf numFmtId="0" fontId="9" fillId="0" borderId="15" xfId="0" applyFont="1" applyBorder="1" applyAlignment="1">
      <alignment horizontal="center" vertical="center"/>
    </xf>
    <xf numFmtId="0" fontId="19" fillId="0" borderId="15" xfId="0" applyFont="1" applyBorder="1" applyAlignment="1">
      <alignment horizontal="left" vertical="center"/>
    </xf>
    <xf numFmtId="0" fontId="2" fillId="2" borderId="15" xfId="0" applyFont="1" applyFill="1" applyBorder="1" applyAlignment="1">
      <alignment horizontal="center" vertical="center"/>
    </xf>
    <xf numFmtId="2" fontId="2" fillId="2" borderId="22" xfId="0" applyNumberFormat="1" applyFont="1" applyFill="1" applyBorder="1" applyAlignment="1">
      <alignment horizontal="center" vertical="center"/>
    </xf>
    <xf numFmtId="0" fontId="2" fillId="9" borderId="15" xfId="0" applyFont="1" applyFill="1" applyBorder="1" applyAlignment="1">
      <alignment horizontal="center" vertical="center"/>
    </xf>
    <xf numFmtId="4" fontId="2" fillId="2" borderId="15" xfId="0" applyNumberFormat="1" applyFont="1" applyFill="1" applyBorder="1" applyAlignment="1">
      <alignment horizontal="center" vertical="center"/>
    </xf>
    <xf numFmtId="0" fontId="2" fillId="0" borderId="23" xfId="0" applyFont="1" applyBorder="1" applyAlignment="1">
      <alignment horizontal="center"/>
    </xf>
    <xf numFmtId="1" fontId="2" fillId="2" borderId="15" xfId="0" applyNumberFormat="1" applyFont="1" applyFill="1" applyBorder="1" applyAlignment="1">
      <alignment horizontal="center" vertical="center" wrapText="1"/>
    </xf>
    <xf numFmtId="49" fontId="2" fillId="2" borderId="15" xfId="0" applyNumberFormat="1" applyFont="1" applyFill="1" applyBorder="1" applyAlignment="1">
      <alignment horizontal="center" vertical="center"/>
    </xf>
    <xf numFmtId="49" fontId="2" fillId="2" borderId="15" xfId="0" applyNumberFormat="1" applyFont="1" applyFill="1" applyBorder="1" applyAlignment="1">
      <alignment vertical="center"/>
    </xf>
    <xf numFmtId="0" fontId="2" fillId="2" borderId="22" xfId="0" applyFont="1" applyFill="1" applyBorder="1" applyAlignment="1">
      <alignment horizontal="center" vertical="center"/>
    </xf>
    <xf numFmtId="166" fontId="2" fillId="0" borderId="15" xfId="0" applyNumberFormat="1" applyFont="1" applyBorder="1" applyAlignment="1">
      <alignment horizontal="right" vertical="center"/>
    </xf>
    <xf numFmtId="49" fontId="2" fillId="2" borderId="15" xfId="0" applyNumberFormat="1" applyFont="1" applyFill="1" applyBorder="1" applyAlignment="1">
      <alignment horizontal="center" vertical="center" wrapText="1"/>
    </xf>
    <xf numFmtId="165" fontId="2" fillId="2" borderId="15" xfId="0" applyNumberFormat="1" applyFont="1" applyFill="1" applyBorder="1" applyAlignment="1">
      <alignment horizontal="center" vertical="center"/>
    </xf>
    <xf numFmtId="0" fontId="2" fillId="2" borderId="15" xfId="0" applyFont="1" applyFill="1" applyBorder="1" applyAlignment="1">
      <alignment horizontal="center" vertical="center"/>
    </xf>
    <xf numFmtId="0" fontId="2" fillId="0" borderId="10" xfId="0" applyFont="1" applyBorder="1" applyAlignment="1">
      <alignment horizontal="center"/>
    </xf>
    <xf numFmtId="0" fontId="2" fillId="0" borderId="0" xfId="0" applyFont="1" applyAlignment="1">
      <alignment horizontal="left" vertical="center"/>
    </xf>
    <xf numFmtId="0" fontId="9" fillId="0" borderId="15" xfId="0" applyFont="1" applyBorder="1" applyAlignment="1">
      <alignment horizontal="left" vertical="center"/>
    </xf>
    <xf numFmtId="0" fontId="2" fillId="0" borderId="15" xfId="0" applyFont="1" applyBorder="1" applyAlignment="1">
      <alignment horizontal="left" vertical="center"/>
    </xf>
    <xf numFmtId="2" fontId="9" fillId="0" borderId="22" xfId="0" applyNumberFormat="1" applyFont="1" applyBorder="1" applyAlignment="1">
      <alignment horizontal="center" vertical="center"/>
    </xf>
    <xf numFmtId="4" fontId="9" fillId="0" borderId="22" xfId="0" applyNumberFormat="1" applyFont="1" applyBorder="1" applyAlignment="1">
      <alignment horizontal="center" vertical="center"/>
    </xf>
    <xf numFmtId="0" fontId="2" fillId="0" borderId="23" xfId="0" applyFont="1" applyBorder="1" applyAlignment="1">
      <alignment horizontal="center"/>
    </xf>
    <xf numFmtId="4" fontId="9" fillId="10" borderId="22" xfId="0" applyNumberFormat="1" applyFont="1" applyFill="1" applyBorder="1" applyAlignment="1">
      <alignment horizontal="center" vertical="center"/>
    </xf>
    <xf numFmtId="4" fontId="8" fillId="0" borderId="22" xfId="0" applyNumberFormat="1" applyFont="1" applyBorder="1" applyAlignment="1">
      <alignment horizontal="center" vertical="center"/>
    </xf>
    <xf numFmtId="4" fontId="2" fillId="0" borderId="15" xfId="0" applyNumberFormat="1" applyFont="1" applyBorder="1" applyAlignment="1">
      <alignment horizontal="center" vertical="center"/>
    </xf>
    <xf numFmtId="165" fontId="2" fillId="2" borderId="15" xfId="0" applyNumberFormat="1" applyFont="1" applyFill="1" applyBorder="1" applyAlignment="1">
      <alignment horizontal="center" vertical="center"/>
    </xf>
    <xf numFmtId="0" fontId="2" fillId="0" borderId="15" xfId="0" applyFont="1" applyBorder="1" applyAlignment="1">
      <alignment horizontal="left" vertical="center"/>
    </xf>
    <xf numFmtId="4" fontId="9" fillId="0" borderId="15" xfId="0" applyNumberFormat="1" applyFont="1" applyBorder="1" applyAlignment="1">
      <alignment horizontal="center" vertical="center"/>
    </xf>
    <xf numFmtId="2" fontId="9" fillId="0" borderId="15" xfId="0" applyNumberFormat="1" applyFont="1" applyBorder="1" applyAlignment="1">
      <alignment horizontal="center" vertical="center"/>
    </xf>
    <xf numFmtId="2" fontId="2" fillId="2" borderId="15" xfId="0" applyNumberFormat="1" applyFont="1" applyFill="1" applyBorder="1" applyAlignment="1">
      <alignment horizontal="center" vertical="center"/>
    </xf>
    <xf numFmtId="4" fontId="8" fillId="0" borderId="15" xfId="0" applyNumberFormat="1" applyFont="1" applyBorder="1" applyAlignment="1">
      <alignment horizontal="center" vertical="center"/>
    </xf>
    <xf numFmtId="4" fontId="9" fillId="10" borderId="15" xfId="0" applyNumberFormat="1" applyFont="1" applyFill="1" applyBorder="1" applyAlignment="1">
      <alignment horizontal="center" vertical="center"/>
    </xf>
    <xf numFmtId="0" fontId="2" fillId="0" borderId="14" xfId="0" applyFont="1" applyBorder="1" applyAlignment="1">
      <alignment horizontal="center" vertical="center"/>
    </xf>
    <xf numFmtId="0" fontId="4" fillId="0" borderId="14" xfId="0" applyFont="1" applyBorder="1"/>
    <xf numFmtId="2" fontId="2" fillId="2" borderId="11" xfId="0" applyNumberFormat="1" applyFont="1" applyFill="1" applyBorder="1" applyAlignment="1">
      <alignment horizontal="left" vertical="center"/>
    </xf>
    <xf numFmtId="0" fontId="4" fillId="0" borderId="12" xfId="0" applyFont="1" applyBorder="1"/>
    <xf numFmtId="49" fontId="3" fillId="2" borderId="2" xfId="0" applyNumberFormat="1" applyFont="1" applyFill="1" applyBorder="1" applyAlignment="1">
      <alignment horizontal="left" vertical="center"/>
    </xf>
    <xf numFmtId="0" fontId="4" fillId="0" borderId="3" xfId="0" applyFont="1" applyBorder="1"/>
    <xf numFmtId="0" fontId="4" fillId="0" borderId="7" xfId="0" applyFont="1" applyBorder="1"/>
    <xf numFmtId="0" fontId="0" fillId="0" borderId="0" xfId="0" applyFont="1" applyAlignment="1"/>
    <xf numFmtId="2" fontId="2" fillId="2" borderId="4" xfId="0" applyNumberFormat="1" applyFont="1" applyFill="1" applyBorder="1" applyAlignment="1">
      <alignment horizontal="center" vertical="center"/>
    </xf>
    <xf numFmtId="0" fontId="4" fillId="0" borderId="8" xfId="0" applyFont="1" applyBorder="1"/>
    <xf numFmtId="0" fontId="5" fillId="3" borderId="5" xfId="0" applyFont="1" applyFill="1" applyBorder="1" applyAlignment="1">
      <alignment horizontal="center" vertical="center"/>
    </xf>
    <xf numFmtId="0" fontId="4" fillId="0" borderId="6" xfId="0" applyFont="1" applyBorder="1"/>
    <xf numFmtId="0" fontId="4" fillId="0" borderId="9" xfId="0" applyFont="1" applyBorder="1"/>
    <xf numFmtId="0" fontId="4" fillId="0" borderId="10" xfId="0" applyFont="1" applyBorder="1"/>
    <xf numFmtId="164" fontId="6" fillId="2" borderId="2" xfId="0" applyNumberFormat="1" applyFont="1" applyFill="1" applyBorder="1" applyAlignment="1">
      <alignment horizontal="left" vertical="center"/>
    </xf>
    <xf numFmtId="0" fontId="7" fillId="3" borderId="5" xfId="0" applyFont="1" applyFill="1" applyBorder="1" applyAlignment="1">
      <alignment horizontal="center" vertical="center"/>
    </xf>
    <xf numFmtId="0" fontId="18" fillId="0" borderId="0" xfId="0" applyFont="1" applyAlignment="1">
      <alignment vertical="center"/>
    </xf>
    <xf numFmtId="0" fontId="7" fillId="8" borderId="5" xfId="0" applyFont="1" applyFill="1" applyBorder="1" applyAlignment="1">
      <alignment horizontal="right" vertical="center"/>
    </xf>
    <xf numFmtId="0" fontId="5" fillId="8" borderId="5" xfId="0" applyFont="1" applyFill="1" applyBorder="1" applyAlignment="1">
      <alignment horizontal="center" vertical="center"/>
    </xf>
    <xf numFmtId="2" fontId="2" fillId="2" borderId="2" xfId="0" applyNumberFormat="1" applyFont="1" applyFill="1" applyBorder="1" applyAlignment="1">
      <alignment horizontal="left" vertical="center"/>
    </xf>
    <xf numFmtId="49" fontId="2" fillId="2" borderId="11" xfId="0" applyNumberFormat="1" applyFont="1" applyFill="1" applyBorder="1" applyAlignment="1">
      <alignment vertical="center"/>
    </xf>
    <xf numFmtId="0" fontId="4" fillId="0" borderId="21" xfId="0" applyFont="1" applyBorder="1"/>
    <xf numFmtId="0" fontId="2" fillId="2" borderId="11" xfId="0" applyFont="1" applyFill="1" applyBorder="1" applyAlignment="1">
      <alignment vertical="center"/>
    </xf>
  </cellXfs>
  <cellStyles count="1">
    <cellStyle name="Обычный" xfId="0" builtinId="0"/>
  </cellStyles>
  <dxfs count="5342">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ont>
        <color rgb="FFFFFFFF"/>
      </font>
      <fill>
        <patternFill patternType="solid">
          <fgColor rgb="FFFF6600"/>
          <bgColor rgb="FFFF6600"/>
        </patternFill>
      </fill>
    </dxf>
    <dxf>
      <fill>
        <patternFill patternType="solid">
          <fgColor rgb="FF00FF00"/>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8</xdr:col>
      <xdr:colOff>1038225</xdr:colOff>
      <xdr:row>0</xdr:row>
      <xdr:rowOff>-38100</xdr:rowOff>
    </xdr:from>
    <xdr:ext cx="381000" cy="400050"/>
    <xdr:sp macro="" textlink="">
      <xdr:nvSpPr>
        <xdr:cNvPr id="3" name="Shape 3"/>
        <xdr:cNvSpPr/>
      </xdr:nvSpPr>
      <xdr:spPr>
        <a:xfrm>
          <a:off x="5174550" y="3599025"/>
          <a:ext cx="342900" cy="361950"/>
        </a:xfrm>
        <a:prstGeom prst="downArrow">
          <a:avLst>
            <a:gd name="adj1" fmla="val 50000"/>
            <a:gd name="adj2" fmla="val 50000"/>
          </a:avLst>
        </a:prstGeom>
        <a:solidFill>
          <a:srgbClr val="F79646"/>
        </a:solidFill>
        <a:ln w="38100" cap="flat" cmpd="sng">
          <a:solidFill>
            <a:srgbClr val="FFFFFF"/>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9525</xdr:colOff>
      <xdr:row>0</xdr:row>
      <xdr:rowOff>-38100</xdr:rowOff>
    </xdr:from>
    <xdr:ext cx="371475" cy="428625"/>
    <xdr:sp macro="" textlink="">
      <xdr:nvSpPr>
        <xdr:cNvPr id="4" name="Shape 4"/>
        <xdr:cNvSpPr/>
      </xdr:nvSpPr>
      <xdr:spPr>
        <a:xfrm>
          <a:off x="5179313" y="3584738"/>
          <a:ext cx="333375" cy="390525"/>
        </a:xfrm>
        <a:prstGeom prst="downArrow">
          <a:avLst>
            <a:gd name="adj1" fmla="val 50000"/>
            <a:gd name="adj2" fmla="val 50000"/>
          </a:avLst>
        </a:prstGeom>
        <a:solidFill>
          <a:srgbClr val="F79646"/>
        </a:solidFill>
        <a:ln w="38100" cap="flat" cmpd="sng">
          <a:solidFill>
            <a:srgbClr val="FFFFFF"/>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0</xdr:colOff>
      <xdr:row>0</xdr:row>
      <xdr:rowOff>0</xdr:rowOff>
    </xdr:from>
    <xdr:ext cx="4362450" cy="781050"/>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971550</xdr:colOff>
      <xdr:row>1</xdr:row>
      <xdr:rowOff>142875</xdr:rowOff>
    </xdr:from>
    <xdr:ext cx="428625" cy="295275"/>
    <xdr:pic>
      <xdr:nvPicPr>
        <xdr:cNvPr id="5" name="image2.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17" Type="http://schemas.openxmlformats.org/officeDocument/2006/relationships/hyperlink" Target="https://starylev.com.ua/dorosla" TargetMode="External"/><Relationship Id="rId299" Type="http://schemas.openxmlformats.org/officeDocument/2006/relationships/hyperlink" Target="https://starylev.com.ua/old-lion/author/krotyuk-oksana" TargetMode="External"/><Relationship Id="rId21" Type="http://schemas.openxmlformats.org/officeDocument/2006/relationships/hyperlink" Target="https://starylev.com.ua/old-lion/author/brum-dzhenni" TargetMode="External"/><Relationship Id="rId63" Type="http://schemas.openxmlformats.org/officeDocument/2006/relationships/hyperlink" Target="https://starylev.com.ua/vysoki-gory-portugaliyi" TargetMode="External"/><Relationship Id="rId159" Type="http://schemas.openxmlformats.org/officeDocument/2006/relationships/hyperlink" Target="https://starylev.com.ua/kazky-goroshynky" TargetMode="External"/><Relationship Id="rId324" Type="http://schemas.openxmlformats.org/officeDocument/2006/relationships/hyperlink" Target="https://starylev.com.ua/old-lion/author/terner-kristofer" TargetMode="External"/><Relationship Id="rId366" Type="http://schemas.openxmlformats.org/officeDocument/2006/relationships/hyperlink" Target="https://starylev.com.ua/old-lion/author/foks-keyt" TargetMode="External"/><Relationship Id="rId170" Type="http://schemas.openxmlformats.org/officeDocument/2006/relationships/hyperlink" Target="https://starylev.com.ua/old-lion/author/skotton-rob" TargetMode="External"/><Relationship Id="rId226" Type="http://schemas.openxmlformats.org/officeDocument/2006/relationships/hyperlink" Target="https://starylev.com.ua/manifest-dvadcyatyrichnyh" TargetMode="External"/><Relationship Id="rId433" Type="http://schemas.openxmlformats.org/officeDocument/2006/relationships/hyperlink" Target="https://starylev.com.ua/chervoni-hashchi" TargetMode="External"/><Relationship Id="rId268" Type="http://schemas.openxmlformats.org/officeDocument/2006/relationships/hyperlink" Target="https://starylev.com.ua/naturalne-vyno" TargetMode="External"/><Relationship Id="rId32" Type="http://schemas.openxmlformats.org/officeDocument/2006/relationships/hyperlink" Target="https://starylev.com.ua/old-lion/author/layuk-myroslav" TargetMode="External"/><Relationship Id="rId74" Type="http://schemas.openxmlformats.org/officeDocument/2006/relationships/hyperlink" Target="https://starylev.com.ua/old-lion/author/zavadovych-roman" TargetMode="External"/><Relationship Id="rId128" Type="http://schemas.openxmlformats.org/officeDocument/2006/relationships/hyperlink" Target="https://starylev.com.ua/za-lvivskymy-bramamy" TargetMode="External"/><Relationship Id="rId335" Type="http://schemas.openxmlformats.org/officeDocument/2006/relationships/hyperlink" Target="https://starylev.com.ua/rik-u-charivniy-krayini" TargetMode="External"/><Relationship Id="rId377" Type="http://schemas.openxmlformats.org/officeDocument/2006/relationships/hyperlink" Target="https://starylev.com.ua/take-cikave-zhyttya" TargetMode="External"/><Relationship Id="rId5" Type="http://schemas.openxmlformats.org/officeDocument/2006/relationships/hyperlink" Target="https://starylev.com.ua/old-lion/author/kovi-stiven-r" TargetMode="External"/><Relationship Id="rId181" Type="http://schemas.openxmlformats.org/officeDocument/2006/relationships/hyperlink" Target="https://starylev.com.ua/old-lion/author/lyutyy-taras" TargetMode="External"/><Relationship Id="rId237" Type="http://schemas.openxmlformats.org/officeDocument/2006/relationships/hyperlink" Target="https://starylev.com.ua/meni-b-hotilos-shchoby-htos-mene-des-chekav" TargetMode="External"/><Relationship Id="rId402" Type="http://schemas.openxmlformats.org/officeDocument/2006/relationships/hyperlink" Target="https://starylev.com.ua/old-lion/author/martinsh-izabel-minyosh" TargetMode="External"/><Relationship Id="rId279" Type="http://schemas.openxmlformats.org/officeDocument/2006/relationships/hyperlink" Target="https://starylev.com.ua/nizhnist" TargetMode="External"/><Relationship Id="rId444" Type="http://schemas.openxmlformats.org/officeDocument/2006/relationships/hyperlink" Target="https://starylev.com.ua/old-lion/author/dalay-lama-tenczin-gyaco" TargetMode="External"/><Relationship Id="rId43" Type="http://schemas.openxmlformats.org/officeDocument/2006/relationships/hyperlink" Target="https://starylev.com.ua/bog-dribnyc" TargetMode="External"/><Relationship Id="rId139" Type="http://schemas.openxmlformats.org/officeDocument/2006/relationships/hyperlink" Target="https://starylev.com.ua/old-lion/author/lushchevska-oksana" TargetMode="External"/><Relationship Id="rId290" Type="http://schemas.openxmlformats.org/officeDocument/2006/relationships/hyperlink" Target="https://starylev.com.ua/ohayni-propysy-ercgercoga-vilgelma" TargetMode="External"/><Relationship Id="rId304" Type="http://schemas.openxmlformats.org/officeDocument/2006/relationships/hyperlink" Target="https://starylev.com.ua/pidkory-svoyu-kuhnyu-recepty-shcho-dodayut-syl-i-nathnennya" TargetMode="External"/><Relationship Id="rId346" Type="http://schemas.openxmlformats.org/officeDocument/2006/relationships/hyperlink" Target="https://starylev.com.ua/kniga-selfi-v-parizi" TargetMode="External"/><Relationship Id="rId388" Type="http://schemas.openxmlformats.org/officeDocument/2006/relationships/hyperlink" Target="https://starylev.com.ua/todi-ya-buv-prosto-ulf" TargetMode="External"/><Relationship Id="rId85" Type="http://schemas.openxmlformats.org/officeDocument/2006/relationships/hyperlink" Target="https://starylev.com.ua/gupalo-vasyl-pyat-z-polovynoyu-prygod" TargetMode="External"/><Relationship Id="rId150" Type="http://schemas.openxmlformats.org/officeDocument/2006/relationships/hyperlink" Target="https://starylev.com.ua/ilyustrovana-istoriya-kino" TargetMode="External"/><Relationship Id="rId192" Type="http://schemas.openxmlformats.org/officeDocument/2006/relationships/hyperlink" Target="https://starylev.com.ua/old-lion/author/prohasko-maryana" TargetMode="External"/><Relationship Id="rId206" Type="http://schemas.openxmlformats.org/officeDocument/2006/relationships/hyperlink" Target="https://starylev.com.ua/lviv-perechytuvannya-mista" TargetMode="External"/><Relationship Id="rId413" Type="http://schemas.openxmlformats.org/officeDocument/2006/relationships/hyperlink" Target="https://starylev.com.ua/horoshi-hlopci-finishuyut-pershymy" TargetMode="External"/><Relationship Id="rId248" Type="http://schemas.openxmlformats.org/officeDocument/2006/relationships/hyperlink" Target="https://starylev.com.ua/moye-storichchya" TargetMode="External"/><Relationship Id="rId455" Type="http://schemas.openxmlformats.org/officeDocument/2006/relationships/hyperlink" Target="https://starylev.com.ua/yablunya" TargetMode="External"/><Relationship Id="rId12" Type="http://schemas.openxmlformats.org/officeDocument/2006/relationships/hyperlink" Target="https://starylev.com.ua/old-lion/author/erde-grycya" TargetMode="External"/><Relationship Id="rId108" Type="http://schemas.openxmlformats.org/officeDocument/2006/relationships/hyperlink" Target="https://starylev.com.ua/dovirlyvi-rozmovy" TargetMode="External"/><Relationship Id="rId315" Type="http://schemas.openxmlformats.org/officeDocument/2006/relationships/hyperlink" Target="https://starylev.com.ua/old-lion/author/tadgoup-saymon" TargetMode="External"/><Relationship Id="rId357" Type="http://schemas.openxmlformats.org/officeDocument/2006/relationships/hyperlink" Target="https://starylev.com.ua/old-lion/author/lyunde-maya" TargetMode="External"/><Relationship Id="rId54" Type="http://schemas.openxmlformats.org/officeDocument/2006/relationships/hyperlink" Target="https://starylev.com.ua/old-lion/author/bachynskyy-andriy" TargetMode="External"/><Relationship Id="rId96" Type="http://schemas.openxmlformats.org/officeDocument/2006/relationships/hyperlink" Target="https://starylev.com.ua/old-lion/author/stark-ulf" TargetMode="External"/><Relationship Id="rId161" Type="http://schemas.openxmlformats.org/officeDocument/2006/relationships/hyperlink" Target="https://starylev.com.ua/kaminsadlis" TargetMode="External"/><Relationship Id="rId217" Type="http://schemas.openxmlformats.org/officeDocument/2006/relationships/hyperlink" Target="https://starylev.com.ua/mayka-i-smugastyk" TargetMode="External"/><Relationship Id="rId399" Type="http://schemas.openxmlformats.org/officeDocument/2006/relationships/hyperlink" Target="https://starylev.com.ua/tukoni-meshkanec-lisu" TargetMode="External"/><Relationship Id="rId259" Type="http://schemas.openxmlformats.org/officeDocument/2006/relationships/hyperlink" Target="https://starylev.com.ua/myunhgauzen-pravda-pro-nepravdu" TargetMode="External"/><Relationship Id="rId424" Type="http://schemas.openxmlformats.org/officeDocument/2006/relationships/hyperlink" Target="https://starylev.com.ua/chap-chalapu-gusonky" TargetMode="External"/><Relationship Id="rId466" Type="http://schemas.openxmlformats.org/officeDocument/2006/relationships/hyperlink" Target="https://starylev.com.ua/old-lion/author/karachyna-mari" TargetMode="External"/><Relationship Id="rId23" Type="http://schemas.openxmlformats.org/officeDocument/2006/relationships/hyperlink" Target="https://starylev.com.ua/old-lion/author/skretting-gyudrun" TargetMode="External"/><Relationship Id="rId119" Type="http://schemas.openxmlformats.org/officeDocument/2006/relationships/hyperlink" Target="https://starylev.com.ua/dochka-charivnyc" TargetMode="External"/><Relationship Id="rId270" Type="http://schemas.openxmlformats.org/officeDocument/2006/relationships/hyperlink" Target="https://starylev.com.ua/nedilne-dytya" TargetMode="External"/><Relationship Id="rId326" Type="http://schemas.openxmlformats.org/officeDocument/2006/relationships/hyperlink" Target="https://starylev.com.ua/old-lion/author/vollimen-dominik" TargetMode="External"/><Relationship Id="rId65" Type="http://schemas.openxmlformats.org/officeDocument/2006/relationships/hyperlink" Target="https://starylev.com.ua/vidchaydushnyy-boyaguz" TargetMode="External"/><Relationship Id="rId130" Type="http://schemas.openxmlformats.org/officeDocument/2006/relationships/hyperlink" Target="https://starylev.com.ua/zabagato-shchastya" TargetMode="External"/><Relationship Id="rId368" Type="http://schemas.openxmlformats.org/officeDocument/2006/relationships/hyperlink" Target="https://starylev.com.ua/stezhachy-za-tekstom-vybrana-krytyka-ta-eseyistyka" TargetMode="External"/><Relationship Id="rId172" Type="http://schemas.openxmlformats.org/officeDocument/2006/relationships/hyperlink" Target="https://starylev.com.ua/old-lion/author/macko-iryna" TargetMode="External"/><Relationship Id="rId228" Type="http://schemas.openxmlformats.org/officeDocument/2006/relationships/hyperlink" Target="https://starylev.com.ua/mapa-dumok" TargetMode="External"/><Relationship Id="rId435" Type="http://schemas.openxmlformats.org/officeDocument/2006/relationships/hyperlink" Target="https://starylev.com.ua/cholovik-yakyy-vyroshchuvav-komety" TargetMode="External"/><Relationship Id="rId281" Type="http://schemas.openxmlformats.org/officeDocument/2006/relationships/hyperlink" Target="https://starylev.com.ua/nichnyy-administrator" TargetMode="External"/><Relationship Id="rId337" Type="http://schemas.openxmlformats.org/officeDocument/2006/relationships/hyperlink" Target="https://starylev.com.ua/rodynna-abetka" TargetMode="External"/><Relationship Id="rId34" Type="http://schemas.openxmlformats.org/officeDocument/2006/relationships/hyperlink" Target="https://starylev.com.ua/bank" TargetMode="External"/><Relationship Id="rId76" Type="http://schemas.openxmlformats.org/officeDocument/2006/relationships/hyperlink" Target="https://starylev.com.ua/kulinarnyy-zapysnyk-galycki-smakolyky" TargetMode="External"/><Relationship Id="rId141" Type="http://schemas.openxmlformats.org/officeDocument/2006/relationships/hyperlink" Target="https://starylev.com.ua/old-lion/author/vdovychenko-galyna" TargetMode="External"/><Relationship Id="rId379" Type="http://schemas.openxmlformats.org/officeDocument/2006/relationships/hyperlink" Target="https://starylev.com.ua/old-lion/author/terakovska-dorota" TargetMode="External"/><Relationship Id="rId7" Type="http://schemas.openxmlformats.org/officeDocument/2006/relationships/hyperlink" Target="https://starylev.com.ua/old-lion/author/savka-maryana" TargetMode="External"/><Relationship Id="rId183" Type="http://schemas.openxmlformats.org/officeDocument/2006/relationships/hyperlink" Target="https://starylev.com.ua/korotka-istoriya-semy-vbyvstv" TargetMode="External"/><Relationship Id="rId239" Type="http://schemas.openxmlformats.org/officeDocument/2006/relationships/hyperlink" Target="https://starylev.com.ua/old-lion/author/de-botton-alen" TargetMode="External"/><Relationship Id="rId390" Type="http://schemas.openxmlformats.org/officeDocument/2006/relationships/hyperlink" Target="https://starylev.com.ua/tokiyska-narechena" TargetMode="External"/><Relationship Id="rId404" Type="http://schemas.openxmlformats.org/officeDocument/2006/relationships/hyperlink" Target="https://starylev.com.ua/old-lion/author/cvyek-dariya" TargetMode="External"/><Relationship Id="rId446" Type="http://schemas.openxmlformats.org/officeDocument/2006/relationships/hyperlink" Target="https://starylev.com.ua/old-lion/author/kemeron-dzhuliya" TargetMode="External"/><Relationship Id="rId250" Type="http://schemas.openxmlformats.org/officeDocument/2006/relationships/hyperlink" Target="https://starylev.com.ua/old-lion/author/teren-tetyana" TargetMode="External"/><Relationship Id="rId292" Type="http://schemas.openxmlformats.org/officeDocument/2006/relationships/hyperlink" Target="https://starylev.com.ua/old-lion/author/sagan-fransuaza" TargetMode="External"/><Relationship Id="rId306" Type="http://schemas.openxmlformats.org/officeDocument/2006/relationships/hyperlink" Target="https://starylev.com.ua/pislya-krymu" TargetMode="External"/><Relationship Id="rId45" Type="http://schemas.openxmlformats.org/officeDocument/2006/relationships/hyperlink" Target="https://starylev.com.ua/old-lion/author/musakovska-yuliya" TargetMode="External"/><Relationship Id="rId87" Type="http://schemas.openxmlformats.org/officeDocument/2006/relationships/hyperlink" Target="https://starylev.com.ua/old-lion/author/yermolenko-volodymyr" TargetMode="External"/><Relationship Id="rId110" Type="http://schemas.openxmlformats.org/officeDocument/2006/relationships/hyperlink" Target="https://starylev.com.ua/dona-flor-ta-dvoye-yiyi-cholovikiv" TargetMode="External"/><Relationship Id="rId348" Type="http://schemas.openxmlformats.org/officeDocument/2006/relationships/hyperlink" Target="https://starylev.com.ua/seredyna-svitu" TargetMode="External"/><Relationship Id="rId152" Type="http://schemas.openxmlformats.org/officeDocument/2006/relationships/hyperlink" Target="https://starylev.com.ua/inshalla-madonno-inshalla" TargetMode="External"/><Relationship Id="rId194" Type="http://schemas.openxmlformats.org/officeDocument/2006/relationships/hyperlink" Target="https://starylev.com.ua/old-lion/author/prohasko-maryana" TargetMode="External"/><Relationship Id="rId208" Type="http://schemas.openxmlformats.org/officeDocument/2006/relationships/hyperlink" Target="https://starylev.com.ua/lyubyy-gabriyelyu" TargetMode="External"/><Relationship Id="rId415" Type="http://schemas.openxmlformats.org/officeDocument/2006/relationships/hyperlink" Target="https://starylev.com.ua/old-lion/author/shcherbachenko-tetyana" TargetMode="External"/><Relationship Id="rId457" Type="http://schemas.openxmlformats.org/officeDocument/2006/relationships/hyperlink" Target="https://starylev.com.ua/yak-vlashtovano-vsesvit-vstup-do-suchasnoyi-kosmologiyi" TargetMode="External"/><Relationship Id="rId261" Type="http://schemas.openxmlformats.org/officeDocument/2006/relationships/hyperlink" Target="https://starylev.com.ua/nayvazhlyvishe-naprykinci" TargetMode="External"/><Relationship Id="rId14" Type="http://schemas.openxmlformats.org/officeDocument/2006/relationships/hyperlink" Target="https://starylev.com.ua/abetka-remesel-i-profesiy" TargetMode="External"/><Relationship Id="rId56" Type="http://schemas.openxmlformats.org/officeDocument/2006/relationships/hyperlink" Target="https://starylev.com.ua/vdyachnyy-splet" TargetMode="External"/><Relationship Id="rId317" Type="http://schemas.openxmlformats.org/officeDocument/2006/relationships/hyperlink" Target="https://starylev.com.ua/old-lion/author/moskalec-kostyantyn" TargetMode="External"/><Relationship Id="rId359" Type="http://schemas.openxmlformats.org/officeDocument/2006/relationships/hyperlink" Target="https://starylev.com.ua/old-lion/author/maletych-natalka" TargetMode="External"/><Relationship Id="rId98" Type="http://schemas.openxmlformats.org/officeDocument/2006/relationships/hyperlink" Target="https://starylev.com.ua/dyhay" TargetMode="External"/><Relationship Id="rId121" Type="http://schemas.openxmlformats.org/officeDocument/2006/relationships/hyperlink" Target="https://starylev.com.ua/old-lion/author/makushchenko-maryna" TargetMode="External"/><Relationship Id="rId163" Type="http://schemas.openxmlformats.org/officeDocument/2006/relationships/hyperlink" Target="https://starylev.com.ua/karty-onovlene-vydannya" TargetMode="External"/><Relationship Id="rId219" Type="http://schemas.openxmlformats.org/officeDocument/2006/relationships/hyperlink" Target="https://starylev.com.ua/old-lion/author/cvyek-dariya" TargetMode="External"/><Relationship Id="rId370" Type="http://schemas.openxmlformats.org/officeDocument/2006/relationships/hyperlink" Target="https://starylev.com.ua/suddya-ta-yogo-kat" TargetMode="External"/><Relationship Id="rId426" Type="http://schemas.openxmlformats.org/officeDocument/2006/relationships/hyperlink" Target="https://starylev.com.ua/charivna-guska" TargetMode="External"/><Relationship Id="rId230" Type="http://schemas.openxmlformats.org/officeDocument/2006/relationships/hyperlink" Target="https://starylev.com.ua/marichka-i-chervonyy-korol-misto-nepokirnyh" TargetMode="External"/><Relationship Id="rId468" Type="http://schemas.openxmlformats.org/officeDocument/2006/relationships/hyperlink" Target="https://starylev.com.ua/old-lion/author/byeglov-volodymyr" TargetMode="External"/><Relationship Id="rId25" Type="http://schemas.openxmlformats.org/officeDocument/2006/relationships/hyperlink" Target="https://starylev.com.ua/old-lion/author/skretting-gyudrun" TargetMode="External"/><Relationship Id="rId67" Type="http://schemas.openxmlformats.org/officeDocument/2006/relationships/hyperlink" Target="https://starylev.com.ua/vizerunok-na-kameni" TargetMode="External"/><Relationship Id="rId272" Type="http://schemas.openxmlformats.org/officeDocument/2006/relationships/hyperlink" Target="https://starylev.com.ua/nezvychayni-profesiyi" TargetMode="External"/><Relationship Id="rId328" Type="http://schemas.openxmlformats.org/officeDocument/2006/relationships/hyperlink" Target="https://starylev.com.ua/old-lion/author/vollimen-dominik" TargetMode="External"/><Relationship Id="rId132" Type="http://schemas.openxmlformats.org/officeDocument/2006/relationships/hyperlink" Target="https://starylev.com.ua/zavryk-i-yogo-molodshyy-brat" TargetMode="External"/><Relationship Id="rId174" Type="http://schemas.openxmlformats.org/officeDocument/2006/relationships/hyperlink" Target="https://starylev.com.ua/koly-buly-my" TargetMode="External"/><Relationship Id="rId381" Type="http://schemas.openxmlformats.org/officeDocument/2006/relationships/hyperlink" Target="https://starylev.com.ua/tehnologiya-eq-boost-yak-vykorystovuvaty-emociynyy-intelekt-u-biznesi-ta-zhytti" TargetMode="External"/><Relationship Id="rId241" Type="http://schemas.openxmlformats.org/officeDocument/2006/relationships/hyperlink" Target="https://starylev.com.ua/old-lion/author/vdovychenko-galyna" TargetMode="External"/><Relationship Id="rId437" Type="http://schemas.openxmlformats.org/officeDocument/2006/relationships/hyperlink" Target="https://starylev.com.ua/old-lion/author/vdovychenko-galyna" TargetMode="External"/><Relationship Id="rId36" Type="http://schemas.openxmlformats.org/officeDocument/2006/relationships/hyperlink" Target="https://starylev.com.ua/bookstore/series--knygy-dlya-pidlitkiv" TargetMode="External"/><Relationship Id="rId283" Type="http://schemas.openxmlformats.org/officeDocument/2006/relationships/hyperlink" Target="https://starylev.com.ua/nova-yevropa" TargetMode="External"/><Relationship Id="rId339" Type="http://schemas.openxmlformats.org/officeDocument/2006/relationships/hyperlink" Target="https://starylev.com.ua/rozmovy-z-donkoyu-pro-ekonomiku" TargetMode="External"/><Relationship Id="rId78" Type="http://schemas.openxmlformats.org/officeDocument/2006/relationships/hyperlink" Target="https://starylev.com.ua/gedvig" TargetMode="External"/><Relationship Id="rId101" Type="http://schemas.openxmlformats.org/officeDocument/2006/relationships/hyperlink" Target="https://starylev.com.ua/divchynka-yaka-ryatuvala-knyzhky" TargetMode="External"/><Relationship Id="rId143" Type="http://schemas.openxmlformats.org/officeDocument/2006/relationships/hyperlink" Target="https://starylev.com.ua/zemlya-georgiya" TargetMode="External"/><Relationship Id="rId185" Type="http://schemas.openxmlformats.org/officeDocument/2006/relationships/hyperlink" Target="https://starylev.com.ua/old-lion/author/dermanskyy-sashko" TargetMode="External"/><Relationship Id="rId350" Type="http://schemas.openxmlformats.org/officeDocument/2006/relationships/hyperlink" Target="https://starylev.com.ua/skoromovky" TargetMode="External"/><Relationship Id="rId406" Type="http://schemas.openxmlformats.org/officeDocument/2006/relationships/hyperlink" Target="https://starylev.com.ua/usmihaky" TargetMode="External"/><Relationship Id="rId9" Type="http://schemas.openxmlformats.org/officeDocument/2006/relationships/hyperlink" Target="https://starylev.com.ua/abetka" TargetMode="External"/><Relationship Id="rId210" Type="http://schemas.openxmlformats.org/officeDocument/2006/relationships/hyperlink" Target="https://starylev.com.ua/lyubovne-zhyttya" TargetMode="External"/><Relationship Id="rId392" Type="http://schemas.openxmlformats.org/officeDocument/2006/relationships/hyperlink" Target="https://starylev.com.ua/tonka-sriblysta-nyt" TargetMode="External"/><Relationship Id="rId448" Type="http://schemas.openxmlformats.org/officeDocument/2006/relationships/hyperlink" Target="https://starylev.com.ua/old-lion/author/rutkivskyy-volodymyr" TargetMode="External"/><Relationship Id="rId252" Type="http://schemas.openxmlformats.org/officeDocument/2006/relationships/hyperlink" Target="https://starylev.com.ua/old-lion/authors/bogdan-kolomiicuk" TargetMode="External"/><Relationship Id="rId294" Type="http://schemas.openxmlformats.org/officeDocument/2006/relationships/hyperlink" Target="https://starylev.com.ua/peremagayuchy-dolyu" TargetMode="External"/><Relationship Id="rId308" Type="http://schemas.openxmlformats.org/officeDocument/2006/relationships/hyperlink" Target="https://starylev.com.ua/old-lion/author/matiyash-bogdana" TargetMode="External"/><Relationship Id="rId47" Type="http://schemas.openxmlformats.org/officeDocument/2006/relationships/hyperlink" Target="https://starylev.com.ua/boroshnyani-nemovlyata" TargetMode="External"/><Relationship Id="rId89" Type="http://schemas.openxmlformats.org/officeDocument/2006/relationships/hyperlink" Target="https://starylev.com.ua/dar-gumboldta" TargetMode="External"/><Relationship Id="rId112" Type="http://schemas.openxmlformats.org/officeDocument/2006/relationships/hyperlink" Target="https://starylev.com.ua/doroga-opivdni" TargetMode="External"/><Relationship Id="rId154" Type="http://schemas.openxmlformats.org/officeDocument/2006/relationships/hyperlink" Target="https://starylev.com.ua/istorium" TargetMode="External"/><Relationship Id="rId361" Type="http://schemas.openxmlformats.org/officeDocument/2006/relationships/hyperlink" Target="https://starylev.com.ua/old-lion/author/cvyek-dariya" TargetMode="External"/><Relationship Id="rId196" Type="http://schemas.openxmlformats.org/officeDocument/2006/relationships/hyperlink" Target="https://starylev.com.ua/old-lion/author/hobzey-natalya" TargetMode="External"/><Relationship Id="rId417" Type="http://schemas.openxmlformats.org/officeDocument/2006/relationships/hyperlink" Target="https://starylev.com.ua/old-lion/author/shcherbachenko-tetyana" TargetMode="External"/><Relationship Id="rId459" Type="http://schemas.openxmlformats.org/officeDocument/2006/relationships/hyperlink" Target="https://starylev.com.ua/yak-tvoryty-galereyu" TargetMode="External"/><Relationship Id="rId16" Type="http://schemas.openxmlformats.org/officeDocument/2006/relationships/hyperlink" Target="https://starylev.com.ua/ayvenko-abo-choloviky-ce" TargetMode="External"/><Relationship Id="rId221" Type="http://schemas.openxmlformats.org/officeDocument/2006/relationships/hyperlink" Target="https://starylev.com.ua/old-lion/author/gerbish-nadiyka" TargetMode="External"/><Relationship Id="rId263" Type="http://schemas.openxmlformats.org/officeDocument/2006/relationships/hyperlink" Target="https://starylev.com.ua/napivdykyy" TargetMode="External"/><Relationship Id="rId319" Type="http://schemas.openxmlformats.org/officeDocument/2006/relationships/hyperlink" Target="https://starylev.com.ua/polit-zolotoyi-mushky" TargetMode="External"/><Relationship Id="rId470" Type="http://schemas.openxmlformats.org/officeDocument/2006/relationships/hyperlink" Target="https://starylev.com.ua/old-lion/author/byeglov-volodymyr" TargetMode="External"/><Relationship Id="rId58" Type="http://schemas.openxmlformats.org/officeDocument/2006/relationships/hyperlink" Target="https://starylev.com.ua/vedmid-pianist" TargetMode="External"/><Relationship Id="rId123" Type="http://schemas.openxmlformats.org/officeDocument/2006/relationships/hyperlink" Target="https://starylev.com.ua/old-lion/author/brusatti-stiven" TargetMode="External"/><Relationship Id="rId330" Type="http://schemas.openxmlformats.org/officeDocument/2006/relationships/hyperlink" Target="https://starylev.com.ua/old-lion/author/rushifte-kristin" TargetMode="External"/><Relationship Id="rId165" Type="http://schemas.openxmlformats.org/officeDocument/2006/relationships/hyperlink" Target="https://starylev.com.ua/kativnya-vynogradnyk-dim" TargetMode="External"/><Relationship Id="rId372" Type="http://schemas.openxmlformats.org/officeDocument/2006/relationships/hyperlink" Target="https://starylev.com.ua/tayemnychi-zagadky" TargetMode="External"/><Relationship Id="rId428" Type="http://schemas.openxmlformats.org/officeDocument/2006/relationships/hyperlink" Target="https://starylev.com.ua/old-lion/author/basford-dzhoanna" TargetMode="External"/><Relationship Id="rId232" Type="http://schemas.openxmlformats.org/officeDocument/2006/relationships/hyperlink" Target="https://starylev.com.ua/marta-z-vulyci-svyatogo-mykolaya" TargetMode="External"/><Relationship Id="rId274" Type="http://schemas.openxmlformats.org/officeDocument/2006/relationships/hyperlink" Target="https://starylev.com.ua/old-lion/author/prohasko-markiyan" TargetMode="External"/><Relationship Id="rId27" Type="http://schemas.openxmlformats.org/officeDocument/2006/relationships/hyperlink" Target="https://starylev.com.ua/old-lion/author/skretting-gyudrun" TargetMode="External"/><Relationship Id="rId69" Type="http://schemas.openxmlformats.org/officeDocument/2006/relationships/hyperlink" Target="https://starylev.com.ua/vilnyuskyy-poker" TargetMode="External"/><Relationship Id="rId134" Type="http://schemas.openxmlformats.org/officeDocument/2006/relationships/hyperlink" Target="https://starylev.com.ua/zakohanyy-splet" TargetMode="External"/><Relationship Id="rId80" Type="http://schemas.openxmlformats.org/officeDocument/2006/relationships/hyperlink" Target="https://starylev.com.ua/old-lion/author/rutkivskyy-volodymyr" TargetMode="External"/><Relationship Id="rId176" Type="http://schemas.openxmlformats.org/officeDocument/2006/relationships/hyperlink" Target="https://starylev.com.ua/kolysanky-i-drimlyvi-virshi" TargetMode="External"/><Relationship Id="rId341" Type="http://schemas.openxmlformats.org/officeDocument/2006/relationships/hyperlink" Target="https://starylev.com.ua/rozumnyk" TargetMode="External"/><Relationship Id="rId383" Type="http://schemas.openxmlformats.org/officeDocument/2006/relationships/hyperlink" Target="https://starylev.com.ua/tini" TargetMode="External"/><Relationship Id="rId439" Type="http://schemas.openxmlformats.org/officeDocument/2006/relationships/hyperlink" Target="https://starylev.com.ua/shypshynove-namysto" TargetMode="External"/><Relationship Id="rId201" Type="http://schemas.openxmlformats.org/officeDocument/2006/relationships/hyperlink" Target="https://starylev.com.ua/old-lion/author/vdovychenko-galyna" TargetMode="External"/><Relationship Id="rId243" Type="http://schemas.openxmlformats.org/officeDocument/2006/relationships/hyperlink" Target="https://starylev.com.ua/old-lion/author/vdovychenko-galyna" TargetMode="External"/><Relationship Id="rId285" Type="http://schemas.openxmlformats.org/officeDocument/2006/relationships/hyperlink" Target="https://starylev.com.ua/old-lion/author/izdryk-yurko" TargetMode="External"/><Relationship Id="rId450" Type="http://schemas.openxmlformats.org/officeDocument/2006/relationships/hyperlink" Target="https://starylev.com.ua/shcho-hovayetsya-u-tili" TargetMode="External"/><Relationship Id="rId38" Type="http://schemas.openxmlformats.org/officeDocument/2006/relationships/hyperlink" Target="https://starylev.com.ua/old-lion/author/skotton-rob" TargetMode="External"/><Relationship Id="rId103" Type="http://schemas.openxmlformats.org/officeDocument/2006/relationships/hyperlink" Target="https://starylev.com.ua/old-lion/author/matye-nikolya" TargetMode="External"/><Relationship Id="rId310" Type="http://schemas.openxmlformats.org/officeDocument/2006/relationships/hyperlink" Target="https://starylev.com.ua/old-lion/author/allen-vudi" TargetMode="External"/><Relationship Id="rId91" Type="http://schemas.openxmlformats.org/officeDocument/2006/relationships/hyperlink" Target="https://starylev.com.ua/dva-roky-visim-misyaciv-i-dvadcyat-visim-nochey" TargetMode="External"/><Relationship Id="rId145" Type="http://schemas.openxmlformats.org/officeDocument/2006/relationships/hyperlink" Target="https://starylev.com.ua/old-lion/author/moskalec-kostyantyn" TargetMode="External"/><Relationship Id="rId187" Type="http://schemas.openxmlformats.org/officeDocument/2006/relationships/hyperlink" Target="https://starylev.com.ua/old-lion/author/aliyev-alim" TargetMode="External"/><Relationship Id="rId352" Type="http://schemas.openxmlformats.org/officeDocument/2006/relationships/hyperlink" Target="https://starylev.com.ua/smachni-stravy-za-30-hvylyn-vid-dzheymi" TargetMode="External"/><Relationship Id="rId394" Type="http://schemas.openxmlformats.org/officeDocument/2006/relationships/hyperlink" Target="https://starylev.com.ua/try-marty" TargetMode="External"/><Relationship Id="rId408" Type="http://schemas.openxmlformats.org/officeDocument/2006/relationships/hyperlink" Target="https://starylev.com.ua/old-lion/author/kertis-skarlett" TargetMode="External"/><Relationship Id="rId212" Type="http://schemas.openxmlformats.org/officeDocument/2006/relationships/hyperlink" Target="https://starylev.com.ua/lyalka-opovidannya-pro-dytynstvo" TargetMode="External"/><Relationship Id="rId254" Type="http://schemas.openxmlformats.org/officeDocument/2006/relationships/hyperlink" Target="https://starylev.com.ua/old-lion/author/kuzmenko-olga" TargetMode="External"/><Relationship Id="rId49" Type="http://schemas.openxmlformats.org/officeDocument/2006/relationships/hyperlink" Target="https://starylev.com.ua/old-lion/author/savka-maryana" TargetMode="External"/><Relationship Id="rId114" Type="http://schemas.openxmlformats.org/officeDocument/2006/relationships/hyperlink" Target="https://starylev.com.ua/old-lion/author/matiyash-dzvinka" TargetMode="External"/><Relationship Id="rId296" Type="http://schemas.openxmlformats.org/officeDocument/2006/relationships/hyperlink" Target="https://starylev.com.ua/pershe-slidstvo-imperatryci" TargetMode="External"/><Relationship Id="rId461" Type="http://schemas.openxmlformats.org/officeDocument/2006/relationships/hyperlink" Target="https://starylev.com.ua/laterna-magica" TargetMode="External"/><Relationship Id="rId60" Type="http://schemas.openxmlformats.org/officeDocument/2006/relationships/hyperlink" Target="https://starylev.com.ua/old-lion/author/gilbert-elizabet" TargetMode="External"/><Relationship Id="rId156" Type="http://schemas.openxmlformats.org/officeDocument/2006/relationships/hyperlink" Target="https://starylev.com.ua/kazky-didusya-gurama-dlya-malenkyh-i-velykyh-mriynykiv" TargetMode="External"/><Relationship Id="rId198" Type="http://schemas.openxmlformats.org/officeDocument/2006/relationships/hyperlink" Target="https://starylev.com.ua/lessi-povertayetsya-dodomu" TargetMode="External"/><Relationship Id="rId321" Type="http://schemas.openxmlformats.org/officeDocument/2006/relationships/hyperlink" Target="https://starylev.com.ua/old-lion/author/rubin-grethen" TargetMode="External"/><Relationship Id="rId363" Type="http://schemas.openxmlformats.org/officeDocument/2006/relationships/hyperlink" Target="https://starylev.com.ua/cpadshchyna-chotyroh-gospodyn" TargetMode="External"/><Relationship Id="rId419" Type="http://schemas.openxmlformats.org/officeDocument/2006/relationships/hyperlink" Target="https://starylev.com.ua/old-lion/author/prohasko-maryana" TargetMode="External"/><Relationship Id="rId223" Type="http://schemas.openxmlformats.org/officeDocument/2006/relationships/hyperlink" Target="https://starylev.com.ua/old-lion/author/gerbish-nadiyka" TargetMode="External"/><Relationship Id="rId430" Type="http://schemas.openxmlformats.org/officeDocument/2006/relationships/hyperlink" Target="https://starylev.com.ua/old-lion/author/kebuladze-vahtang" TargetMode="External"/><Relationship Id="rId18" Type="http://schemas.openxmlformats.org/officeDocument/2006/relationships/hyperlink" Target="https://starylev.com.ua/akupunktura-mista" TargetMode="External"/><Relationship Id="rId265" Type="http://schemas.openxmlformats.org/officeDocument/2006/relationships/hyperlink" Target="https://starylev.com.ua/napivlyhyy" TargetMode="External"/><Relationship Id="rId472" Type="http://schemas.openxmlformats.org/officeDocument/2006/relationships/hyperlink" Target="https://starylev.com.ua/old-lion/author/barez-braun-kris" TargetMode="External"/><Relationship Id="rId125" Type="http://schemas.openxmlformats.org/officeDocument/2006/relationships/hyperlink" Target="https://starylev.com.ua/old-lion/author/prohasko-taras" TargetMode="External"/><Relationship Id="rId167" Type="http://schemas.openxmlformats.org/officeDocument/2006/relationships/hyperlink" Target="https://starylev.com.ua/kivi-kivi" TargetMode="External"/><Relationship Id="rId332" Type="http://schemas.openxmlformats.org/officeDocument/2006/relationships/hyperlink" Target="https://starylev.com.ua/old-lion/author/shtefan-alina" TargetMode="External"/><Relationship Id="rId374" Type="http://schemas.openxmlformats.org/officeDocument/2006/relationships/hyperlink" Target="https://starylev.com.ua/tayemnychi-zagadky-2" TargetMode="External"/><Relationship Id="rId71" Type="http://schemas.openxmlformats.org/officeDocument/2006/relationships/hyperlink" Target="https://starylev.com.ua/virshi-felicyty" TargetMode="External"/><Relationship Id="rId234" Type="http://schemas.openxmlformats.org/officeDocument/2006/relationships/hyperlink" Target="https://starylev.com.ua/masha-abo-postfashyzm" TargetMode="External"/><Relationship Id="rId2" Type="http://schemas.openxmlformats.org/officeDocument/2006/relationships/hyperlink" Target="https://starylev.com.ua/old-lion/author/maletych-natalka" TargetMode="External"/><Relationship Id="rId29" Type="http://schemas.openxmlformats.org/officeDocument/2006/relationships/hyperlink" Target="https://starylev.com.ua/old-lion/author/savka-maryana" TargetMode="External"/><Relationship Id="rId276" Type="http://schemas.openxmlformats.org/officeDocument/2006/relationships/hyperlink" Target="https://starylev.com.ua/old-lion/author/zholdak-bogdan" TargetMode="External"/><Relationship Id="rId441" Type="http://schemas.openxmlformats.org/officeDocument/2006/relationships/hyperlink" Target="https://starylev.com.ua/shlyah" TargetMode="External"/><Relationship Id="rId40" Type="http://schemas.openxmlformats.org/officeDocument/2006/relationships/hyperlink" Target="https://starylev.com.ua/old-lion/author/skotton-rob" TargetMode="External"/><Relationship Id="rId136" Type="http://schemas.openxmlformats.org/officeDocument/2006/relationships/hyperlink" Target="https://starylev.com.ua/kniga-zalisayus-ukrayincem" TargetMode="External"/><Relationship Id="rId178" Type="http://schemas.openxmlformats.org/officeDocument/2006/relationships/hyperlink" Target="https://starylev.com.ua/kopanyy-myach-korotka-istoriya-ukrainskogo-futbolu-v-galychyni-1909-1944" TargetMode="External"/><Relationship Id="rId301" Type="http://schemas.openxmlformats.org/officeDocument/2006/relationships/hyperlink" Target="https://starylev.com.ua/old-lion/author/vdovychenko-galyna" TargetMode="External"/><Relationship Id="rId343" Type="http://schemas.openxmlformats.org/officeDocument/2006/relationships/hyperlink" Target="https://starylev.com.ua/old-lion/author/macko-iryna" TargetMode="External"/><Relationship Id="rId82" Type="http://schemas.openxmlformats.org/officeDocument/2006/relationships/hyperlink" Target="https://starylev.com.ua/old-lion/author/solovey-kseniya" TargetMode="External"/><Relationship Id="rId203" Type="http://schemas.openxmlformats.org/officeDocument/2006/relationships/hyperlink" Target="https://starylev.com.ua/old-lion/author/sonders-dzhordzh" TargetMode="External"/><Relationship Id="rId385" Type="http://schemas.openxmlformats.org/officeDocument/2006/relationships/hyperlink" Target="https://starylev.com.ua/old-lion/author/mihalicyna-kateryna" TargetMode="External"/><Relationship Id="rId19" Type="http://schemas.openxmlformats.org/officeDocument/2006/relationships/hyperlink" Target="https://starylev.com.ua/old-lion/author/lerner-zhayme" TargetMode="External"/><Relationship Id="rId224" Type="http://schemas.openxmlformats.org/officeDocument/2006/relationships/hyperlink" Target="https://starylev.com.ua/mandrivky-z-charivnym-atlasom-paryzh" TargetMode="External"/><Relationship Id="rId245" Type="http://schemas.openxmlformats.org/officeDocument/2006/relationships/hyperlink" Target="https://starylev.com.ua/old-lion/author/savka-solomiya" TargetMode="External"/><Relationship Id="rId266" Type="http://schemas.openxmlformats.org/officeDocument/2006/relationships/hyperlink" Target="https://starylev.com.ua/old-lion/author/grin-salli" TargetMode="External"/><Relationship Id="rId287" Type="http://schemas.openxmlformats.org/officeDocument/2006/relationships/hyperlink" Target="https://starylev.com.ua/old-lion/author/lushchevska-oksana" TargetMode="External"/><Relationship Id="rId410" Type="http://schemas.openxmlformats.org/officeDocument/2006/relationships/hyperlink" Target="https://starylev.com.ua/hlopchaky-tancyuyut-breyk" TargetMode="External"/><Relationship Id="rId431" Type="http://schemas.openxmlformats.org/officeDocument/2006/relationships/hyperlink" Target="https://starylev.com.ua/chat-dlya-divchat" TargetMode="External"/><Relationship Id="rId452" Type="http://schemas.openxmlformats.org/officeDocument/2006/relationships/hyperlink" Target="https://starylev.com.ua/shchodennyk-viyny-zi-svynmy" TargetMode="External"/><Relationship Id="rId30" Type="http://schemas.openxmlformats.org/officeDocument/2006/relationships/hyperlink" Target="https://starylev.com.ua/atlas-mist" TargetMode="External"/><Relationship Id="rId105" Type="http://schemas.openxmlformats.org/officeDocument/2006/relationships/hyperlink" Target="https://starylev.com.ua/old-lion/author/foenkinos-david" TargetMode="External"/><Relationship Id="rId126" Type="http://schemas.openxmlformats.org/officeDocument/2006/relationships/hyperlink" Target="https://starylev.com.ua/z-vody-u-vodu" TargetMode="External"/><Relationship Id="rId147" Type="http://schemas.openxmlformats.org/officeDocument/2006/relationships/hyperlink" Target="https://starylev.com.ua/i-tym-shcho-v-grobah" TargetMode="External"/><Relationship Id="rId168" Type="http://schemas.openxmlformats.org/officeDocument/2006/relationships/hyperlink" Target="https://starylev.com.ua/old-lion/author/layuk-myroslav" TargetMode="External"/><Relationship Id="rId312" Type="http://schemas.openxmlformats.org/officeDocument/2006/relationships/hyperlink" Target="https://starylev.com.ua/old-lion/author/notomb-ameli" TargetMode="External"/><Relationship Id="rId333" Type="http://schemas.openxmlformats.org/officeDocument/2006/relationships/hyperlink" Target="https://starylev.com.ua/rizdvo-dlya-spleta" TargetMode="External"/><Relationship Id="rId354" Type="http://schemas.openxmlformats.org/officeDocument/2006/relationships/hyperlink" Target="https://starylev.com.ua/smert-leva-sesila-mala-sens" TargetMode="External"/><Relationship Id="rId51" Type="http://schemas.openxmlformats.org/officeDocument/2006/relationships/hyperlink" Target="https://starylev.com.ua/bunar" TargetMode="External"/><Relationship Id="rId72" Type="http://schemas.openxmlformats.org/officeDocument/2006/relationships/hyperlink" Target="https://starylev.com.ua/old-lion/author/lucyshyna-oksana" TargetMode="External"/><Relationship Id="rId93" Type="http://schemas.openxmlformats.org/officeDocument/2006/relationships/hyperlink" Target="https://starylev.com.ua/detektyv-nosyk-i-vykradachi" TargetMode="External"/><Relationship Id="rId189" Type="http://schemas.openxmlformats.org/officeDocument/2006/relationships/hyperlink" Target="https://starylev.com.ua/kulemety-y-vyshni-istoriyi-pro-dobryh-lyudey-z-volyni" TargetMode="External"/><Relationship Id="rId375" Type="http://schemas.openxmlformats.org/officeDocument/2006/relationships/hyperlink" Target="https://starylev.com.ua/old-lion/author/eskandel-viktor" TargetMode="External"/><Relationship Id="rId396" Type="http://schemas.openxmlformats.org/officeDocument/2006/relationships/hyperlink" Target="https://starylev.com.ua/trynadcyatyy-misyac-u-roci" TargetMode="External"/><Relationship Id="rId3" Type="http://schemas.openxmlformats.org/officeDocument/2006/relationships/hyperlink" Target="https://starylev.com.ua/101-dalmatynec" TargetMode="External"/><Relationship Id="rId214" Type="http://schemas.openxmlformats.org/officeDocument/2006/relationships/hyperlink" Target="https://starylev.com.ua/magiya-dzhungliv" TargetMode="External"/><Relationship Id="rId235" Type="http://schemas.openxmlformats.org/officeDocument/2006/relationships/hyperlink" Target="https://starylev.com.ua/melanholiyi" TargetMode="External"/><Relationship Id="rId256" Type="http://schemas.openxmlformats.org/officeDocument/2006/relationships/hyperlink" Target="https://starylev.com.ua/old-lion/author/markiyan-proxasko" TargetMode="External"/><Relationship Id="rId277" Type="http://schemas.openxmlformats.org/officeDocument/2006/relationships/hyperlink" Target="https://starylev.com.ua/ni-sonce-ani-smert" TargetMode="External"/><Relationship Id="rId298" Type="http://schemas.openxmlformats.org/officeDocument/2006/relationships/hyperlink" Target="https://starylev.com.ua/pesyk-chapa" TargetMode="External"/><Relationship Id="rId400" Type="http://schemas.openxmlformats.org/officeDocument/2006/relationships/hyperlink" Target="https://starylev.com.ua/old-lion/author/bula-oksana" TargetMode="External"/><Relationship Id="rId421" Type="http://schemas.openxmlformats.org/officeDocument/2006/relationships/hyperlink" Target="https://starylev.com.ua/old-lion/author/amelina-viktoriya" TargetMode="External"/><Relationship Id="rId442" Type="http://schemas.openxmlformats.org/officeDocument/2006/relationships/hyperlink" Target="https://starylev.com.ua/old-lion/author/macushita-konosuke" TargetMode="External"/><Relationship Id="rId463" Type="http://schemas.openxmlformats.org/officeDocument/2006/relationships/hyperlink" Target="https://starylev.com.ua/mva-za-10-dniv" TargetMode="External"/><Relationship Id="rId116" Type="http://schemas.openxmlformats.org/officeDocument/2006/relationships/hyperlink" Target="https://starylev.com.ua/old-lion/author/ageyeva-vira" TargetMode="External"/><Relationship Id="rId137" Type="http://schemas.openxmlformats.org/officeDocument/2006/relationships/hyperlink" Target="https://starylev.com.ua/old-lion/author/gavrylyshyn-bogdan" TargetMode="External"/><Relationship Id="rId158" Type="http://schemas.openxmlformats.org/officeDocument/2006/relationships/hyperlink" Target="https://starylev.com.ua/old-lion/author/matiyash-bogdana" TargetMode="External"/><Relationship Id="rId302" Type="http://schemas.openxmlformats.org/officeDocument/2006/relationships/hyperlink" Target="https://starylev.com.ua/pid-zemleyu-pid-vodoyu" TargetMode="External"/><Relationship Id="rId323" Type="http://schemas.openxmlformats.org/officeDocument/2006/relationships/hyperlink" Target="https://starylev.com.ua/prygody-v-orgazmotroni" TargetMode="External"/><Relationship Id="rId344" Type="http://schemas.openxmlformats.org/officeDocument/2006/relationships/hyperlink" Target="https://starylev.com.ua/camotnist-prostyh-chysel" TargetMode="External"/><Relationship Id="rId20" Type="http://schemas.openxmlformats.org/officeDocument/2006/relationships/hyperlink" Target="https://starylev.com.ua/animalium" TargetMode="External"/><Relationship Id="rId41" Type="http://schemas.openxmlformats.org/officeDocument/2006/relationships/hyperlink" Target="https://starylev.com.ua/besidy-produmky" TargetMode="External"/><Relationship Id="rId62" Type="http://schemas.openxmlformats.org/officeDocument/2006/relationships/hyperlink" Target="https://starylev.com.ua/old-lion/author/barker-klayv" TargetMode="External"/><Relationship Id="rId83" Type="http://schemas.openxmlformats.org/officeDocument/2006/relationships/hyperlink" Target="https://starylev.com.ua/grupa-skryabin-ta-druzi-po-sceni" TargetMode="External"/><Relationship Id="rId179" Type="http://schemas.openxmlformats.org/officeDocument/2006/relationships/hyperlink" Target="https://starylev.com.ua/old-lion/author/mandzyuk-denys" TargetMode="External"/><Relationship Id="rId365" Type="http://schemas.openxmlformats.org/officeDocument/2006/relationships/hyperlink" Target="https://starylev.com.ua/sposterigayuchy-za-angliycyamy" TargetMode="External"/><Relationship Id="rId386" Type="http://schemas.openxmlformats.org/officeDocument/2006/relationships/hyperlink" Target="https://starylev.com.ua/ye-lviv-kolekciya-miskyh-istoriy" TargetMode="External"/><Relationship Id="rId190" Type="http://schemas.openxmlformats.org/officeDocument/2006/relationships/hyperlink" Target="https://starylev.com.ua/old-lion/author/shablovskyy-vitold" TargetMode="External"/><Relationship Id="rId204" Type="http://schemas.openxmlformats.org/officeDocument/2006/relationships/hyperlink" Target="https://starylev.com.ua/litnya-knyzhka" TargetMode="External"/><Relationship Id="rId225" Type="http://schemas.openxmlformats.org/officeDocument/2006/relationships/hyperlink" Target="https://starylev.com.ua/old-lion/author/gerbish-nadiyka" TargetMode="External"/><Relationship Id="rId246" Type="http://schemas.openxmlformats.org/officeDocument/2006/relationships/hyperlink" Target="https://starylev.com.ua/modernistky-antologiya" TargetMode="External"/><Relationship Id="rId267" Type="http://schemas.openxmlformats.org/officeDocument/2006/relationships/hyperlink" Target="https://starylev.com.ua/narodzhuvatysya-i-pomyraty-vzutymy" TargetMode="External"/><Relationship Id="rId288" Type="http://schemas.openxmlformats.org/officeDocument/2006/relationships/hyperlink" Target="https://starylev.com.ua/oslyache-poriddya" TargetMode="External"/><Relationship Id="rId411" Type="http://schemas.openxmlformats.org/officeDocument/2006/relationships/hyperlink" Target="https://starylev.com.ua/hlopchyk-u-smugastiy-pizhami" TargetMode="External"/><Relationship Id="rId432" Type="http://schemas.openxmlformats.org/officeDocument/2006/relationships/hyperlink" Target="https://starylev.com.ua/old-lion/author/maletych-natalka" TargetMode="External"/><Relationship Id="rId453" Type="http://schemas.openxmlformats.org/officeDocument/2006/relationships/hyperlink" Target="https://starylev.com.ua/kniga-shhodennik-superdivcini-planui-svii-rik-z-emi" TargetMode="External"/><Relationship Id="rId106" Type="http://schemas.openxmlformats.org/officeDocument/2006/relationships/hyperlink" Target="https://starylev.com.ua/do-nas-na-chay-zahodyv-tygr" TargetMode="External"/><Relationship Id="rId127" Type="http://schemas.openxmlformats.org/officeDocument/2006/relationships/hyperlink" Target="https://starylev.com.ua/old-lion/author/lushchevska-oksana" TargetMode="External"/><Relationship Id="rId313" Type="http://schemas.openxmlformats.org/officeDocument/2006/relationships/hyperlink" Target="https://starylev.com.ua/podorozh" TargetMode="External"/><Relationship Id="rId10" Type="http://schemas.openxmlformats.org/officeDocument/2006/relationships/hyperlink" Target="https://starylev.com.ua/old-lion/author/krotyuk-oksana" TargetMode="External"/><Relationship Id="rId31" Type="http://schemas.openxmlformats.org/officeDocument/2006/relationships/hyperlink" Target="https://starylev.com.ua/babornya" TargetMode="External"/><Relationship Id="rId52" Type="http://schemas.openxmlformats.org/officeDocument/2006/relationships/hyperlink" Target="https://starylev.com.ua/old-lion/author/kalytko-kateryna" TargetMode="External"/><Relationship Id="rId73" Type="http://schemas.openxmlformats.org/officeDocument/2006/relationships/hyperlink" Target="https://starylev.com.ua/vsim-pora-kolyaduvaty" TargetMode="External"/><Relationship Id="rId94" Type="http://schemas.openxmlformats.org/officeDocument/2006/relationships/hyperlink" Target="https://starylev.com.ua/old-lion/author/orlon-maryan" TargetMode="External"/><Relationship Id="rId148" Type="http://schemas.openxmlformats.org/officeDocument/2006/relationships/hyperlink" Target="https://starylev.com.ua/old-lion/author/bondar-andriy" TargetMode="External"/><Relationship Id="rId169" Type="http://schemas.openxmlformats.org/officeDocument/2006/relationships/hyperlink" Target="https://starylev.com.ua/kit-na-imya-splet" TargetMode="External"/><Relationship Id="rId334" Type="http://schemas.openxmlformats.org/officeDocument/2006/relationships/hyperlink" Target="https://starylev.com.ua/old-lion/author/skotton-rob" TargetMode="External"/><Relationship Id="rId355" Type="http://schemas.openxmlformats.org/officeDocument/2006/relationships/hyperlink" Target="https://starylev.com.ua/old-lion/author/styazhkina-olena" TargetMode="External"/><Relationship Id="rId376" Type="http://schemas.openxmlformats.org/officeDocument/2006/relationships/hyperlink" Target="https://starylev.com.ua/tak-bagato-vsogo-so-many-things" TargetMode="External"/><Relationship Id="rId397" Type="http://schemas.openxmlformats.org/officeDocument/2006/relationships/hyperlink" Target="https://starylev.com.ua/troyanda" TargetMode="External"/><Relationship Id="rId4" Type="http://schemas.openxmlformats.org/officeDocument/2006/relationships/hyperlink" Target="https://starylev.com.ua/12-vazheliv-uspihu" TargetMode="External"/><Relationship Id="rId180" Type="http://schemas.openxmlformats.org/officeDocument/2006/relationships/hyperlink" Target="https://starylev.com.ua/korabel-shalenciv" TargetMode="External"/><Relationship Id="rId215" Type="http://schemas.openxmlformats.org/officeDocument/2006/relationships/hyperlink" Target="https://starylev.com.ua/old-lion/author/basford-dzhoanna" TargetMode="External"/><Relationship Id="rId236" Type="http://schemas.openxmlformats.org/officeDocument/2006/relationships/hyperlink" Target="https://starylev.com.ua/old-lion/author/izdryk-yurko" TargetMode="External"/><Relationship Id="rId257" Type="http://schemas.openxmlformats.org/officeDocument/2006/relationships/hyperlink" Target="https://starylev.com.ua/musya-ta-babusya" TargetMode="External"/><Relationship Id="rId278" Type="http://schemas.openxmlformats.org/officeDocument/2006/relationships/hyperlink" Target="https://starylev.com.ua/old-lion/author/marsh-genri" TargetMode="External"/><Relationship Id="rId401" Type="http://schemas.openxmlformats.org/officeDocument/2006/relationships/hyperlink" Target="https://starylev.com.ua/tut-useredyni-putivnyk-glybynamy-mozku" TargetMode="External"/><Relationship Id="rId422" Type="http://schemas.openxmlformats.org/officeDocument/2006/relationships/hyperlink" Target="https://starylev.com.ua/cerebro" TargetMode="External"/><Relationship Id="rId443" Type="http://schemas.openxmlformats.org/officeDocument/2006/relationships/hyperlink" Target="https://starylev.com.ua/shlyah-lidera" TargetMode="External"/><Relationship Id="rId464" Type="http://schemas.openxmlformats.org/officeDocument/2006/relationships/hyperlink" Target="https://starylev.com.ua/old-lion/author/silbiger-stiven" TargetMode="External"/><Relationship Id="rId303" Type="http://schemas.openxmlformats.org/officeDocument/2006/relationships/hyperlink" Target="https://starylev.com.ua/old-lion/author/mizelinski-oleksandra-ta-daniel" TargetMode="External"/><Relationship Id="rId42" Type="http://schemas.openxmlformats.org/officeDocument/2006/relationships/hyperlink" Target="https://starylev.com.ua/old-lion/author/sodomora-andriy" TargetMode="External"/><Relationship Id="rId84" Type="http://schemas.openxmlformats.org/officeDocument/2006/relationships/hyperlink" Target="https://starylev.com.ua/old-lion/author/kuzmenko-olga" TargetMode="External"/><Relationship Id="rId138" Type="http://schemas.openxmlformats.org/officeDocument/2006/relationships/hyperlink" Target="https://starylev.com.ua/zaliznyy-vovk" TargetMode="External"/><Relationship Id="rId345" Type="http://schemas.openxmlformats.org/officeDocument/2006/relationships/hyperlink" Target="https://starylev.com.ua/svitlokopiya" TargetMode="External"/><Relationship Id="rId387" Type="http://schemas.openxmlformats.org/officeDocument/2006/relationships/hyperlink" Target="https://starylev.com.ua/old-lion/author/savka-maryana" TargetMode="External"/><Relationship Id="rId191" Type="http://schemas.openxmlformats.org/officeDocument/2006/relationships/hyperlink" Target="https://starylev.com.ua/kucheryavi-vidmovlyayutsya-vid-yalynky-na-rizdvo" TargetMode="External"/><Relationship Id="rId205" Type="http://schemas.openxmlformats.org/officeDocument/2006/relationships/hyperlink" Target="https://starylev.com.ua/lovec-okeanu" TargetMode="External"/><Relationship Id="rId247" Type="http://schemas.openxmlformats.org/officeDocument/2006/relationships/hyperlink" Target="https://starylev.com.ua/old-lion/author/kotynska-katazhyna" TargetMode="External"/><Relationship Id="rId412" Type="http://schemas.openxmlformats.org/officeDocument/2006/relationships/hyperlink" Target="https://starylev.com.ua/old-lion/author/boyn-dzhon" TargetMode="External"/><Relationship Id="rId107" Type="http://schemas.openxmlformats.org/officeDocument/2006/relationships/hyperlink" Target="https://starylev.com.ua/dovgi-chasy" TargetMode="External"/><Relationship Id="rId289" Type="http://schemas.openxmlformats.org/officeDocument/2006/relationships/hyperlink" Target="https://starylev.com.ua/old-lion/author/zherebcova-polina" TargetMode="External"/><Relationship Id="rId454" Type="http://schemas.openxmlformats.org/officeDocument/2006/relationships/hyperlink" Target="https://starylev.com.ua/yabluko-v-taystri" TargetMode="External"/><Relationship Id="rId11" Type="http://schemas.openxmlformats.org/officeDocument/2006/relationships/hyperlink" Target="https://starylev.com.ua/gvara-avtentychna-lvivska-abetka" TargetMode="External"/><Relationship Id="rId53" Type="http://schemas.openxmlformats.org/officeDocument/2006/relationships/hyperlink" Target="https://starylev.com.ua/vataga-veselyh-volocyug" TargetMode="External"/><Relationship Id="rId149" Type="http://schemas.openxmlformats.org/officeDocument/2006/relationships/hyperlink" Target="https://starylev.com.ua/ideya-na-mily000000n" TargetMode="External"/><Relationship Id="rId314" Type="http://schemas.openxmlformats.org/officeDocument/2006/relationships/hyperlink" Target="https://starylev.com.ua/podorozhi-golovolomky" TargetMode="External"/><Relationship Id="rId356" Type="http://schemas.openxmlformats.org/officeDocument/2006/relationships/hyperlink" Target="https://starylev.com.ua/snigova-sestrychka" TargetMode="External"/><Relationship Id="rId398" Type="http://schemas.openxmlformats.org/officeDocument/2006/relationships/hyperlink" Target="https://starylev.com.ua/old-lion/author/layuk-myroslav" TargetMode="External"/><Relationship Id="rId95" Type="http://schemas.openxmlformats.org/officeDocument/2006/relationships/hyperlink" Target="https://starylev.com.ua/dyvaky-i-zanudy" TargetMode="External"/><Relationship Id="rId160" Type="http://schemas.openxmlformats.org/officeDocument/2006/relationships/hyperlink" Target="https://starylev.com.ua/old-lion/author/savka-iryna" TargetMode="External"/><Relationship Id="rId216" Type="http://schemas.openxmlformats.org/officeDocument/2006/relationships/hyperlink" Target="https://starylev.com.ua/mayzhe-vilna" TargetMode="External"/><Relationship Id="rId423" Type="http://schemas.openxmlformats.org/officeDocument/2006/relationships/hyperlink" Target="https://starylev.com.ua/old-lion/author/bondar-andriy" TargetMode="External"/><Relationship Id="rId258" Type="http://schemas.openxmlformats.org/officeDocument/2006/relationships/hyperlink" Target="https://starylev.com.ua/old-lion/author/kyrpa-galyna" TargetMode="External"/><Relationship Id="rId465" Type="http://schemas.openxmlformats.org/officeDocument/2006/relationships/hyperlink" Target="https://starylev.com.ua/never-stop" TargetMode="External"/><Relationship Id="rId22" Type="http://schemas.openxmlformats.org/officeDocument/2006/relationships/hyperlink" Target="https://starylev.com.ua/anton-velykyy" TargetMode="External"/><Relationship Id="rId64" Type="http://schemas.openxmlformats.org/officeDocument/2006/relationships/hyperlink" Target="https://starylev.com.ua/vyshche-za-nebo" TargetMode="External"/><Relationship Id="rId118" Type="http://schemas.openxmlformats.org/officeDocument/2006/relationships/hyperlink" Target="https://starylev.com.ua/dorosli-znenacka" TargetMode="External"/><Relationship Id="rId325" Type="http://schemas.openxmlformats.org/officeDocument/2006/relationships/hyperlink" Target="https://starylev.com.ua/profesor-astrokit-i-neosyazhnyy-kosmos" TargetMode="External"/><Relationship Id="rId367" Type="http://schemas.openxmlformats.org/officeDocument/2006/relationships/hyperlink" Target="https://starylev.com.ua/starshoklasnycya-pershokursnycya" TargetMode="External"/><Relationship Id="rId171" Type="http://schemas.openxmlformats.org/officeDocument/2006/relationships/hyperlink" Target="https://starylev.com.ua/knyga-mogo-rodu-zelena" TargetMode="External"/><Relationship Id="rId227" Type="http://schemas.openxmlformats.org/officeDocument/2006/relationships/hyperlink" Target="https://starylev.com.ua/old-lion/author/gescler-kristin" TargetMode="External"/><Relationship Id="rId269" Type="http://schemas.openxmlformats.org/officeDocument/2006/relationships/hyperlink" Target="https://starylev.com.ua/old-lion/author/lezheron-izabel" TargetMode="External"/><Relationship Id="rId434" Type="http://schemas.openxmlformats.org/officeDocument/2006/relationships/hyperlink" Target="https://starylev.com.ua/chy-ce-lyudyna" TargetMode="External"/><Relationship Id="rId33" Type="http://schemas.openxmlformats.org/officeDocument/2006/relationships/hyperlink" Target="https://starylev.com.ua/old-lion/author/mihalicyna-kateryna" TargetMode="External"/><Relationship Id="rId129" Type="http://schemas.openxmlformats.org/officeDocument/2006/relationships/hyperlink" Target="https://starylev.com.ua/old-lion/author/ivanova-anastasiya" TargetMode="External"/><Relationship Id="rId280" Type="http://schemas.openxmlformats.org/officeDocument/2006/relationships/hyperlink" Target="https://starylev.com.ua/old-lion/author/foenkinos-david" TargetMode="External"/><Relationship Id="rId336" Type="http://schemas.openxmlformats.org/officeDocument/2006/relationships/hyperlink" Target="https://starylev.com.ua/robinzon" TargetMode="External"/><Relationship Id="rId75" Type="http://schemas.openxmlformats.org/officeDocument/2006/relationships/hyperlink" Target="https://starylev.com.ua/vuzka-stezhka-na-daleku-pivnich" TargetMode="External"/><Relationship Id="rId140" Type="http://schemas.openxmlformats.org/officeDocument/2006/relationships/hyperlink" Target="https://starylev.com.ua/zasynay-prokydaysya" TargetMode="External"/><Relationship Id="rId182" Type="http://schemas.openxmlformats.org/officeDocument/2006/relationships/hyperlink" Target="https://starylev.com.ua/korneliya" TargetMode="External"/><Relationship Id="rId378" Type="http://schemas.openxmlformats.org/officeDocument/2006/relationships/hyperlink" Target="https://starylev.com.ua/tam-de-padayut-angely" TargetMode="External"/><Relationship Id="rId403" Type="http://schemas.openxmlformats.org/officeDocument/2006/relationships/hyperlink" Target="https://starylev.com.ua/u-budni-i-svyata" TargetMode="External"/><Relationship Id="rId6" Type="http://schemas.openxmlformats.org/officeDocument/2006/relationships/hyperlink" Target="https://starylev.com.ua/12-neymovirnyh-zhinok-pro-cinnosti-yaki-tvoryat-lyudynu" TargetMode="External"/><Relationship Id="rId238" Type="http://schemas.openxmlformats.org/officeDocument/2006/relationships/hyperlink" Target="https://starylev.com.ua/mystectvo-podorozhi" TargetMode="External"/><Relationship Id="rId445" Type="http://schemas.openxmlformats.org/officeDocument/2006/relationships/hyperlink" Target="https://starylev.com.ua/shlyah-mytcya" TargetMode="External"/><Relationship Id="rId291" Type="http://schemas.openxmlformats.org/officeDocument/2006/relationships/hyperlink" Target="https://starylev.com.ua/ohoronec-sercya" TargetMode="External"/><Relationship Id="rId305" Type="http://schemas.openxmlformats.org/officeDocument/2006/relationships/hyperlink" Target="https://starylev.com.ua/old-lion/author/barrel-enn" TargetMode="External"/><Relationship Id="rId347" Type="http://schemas.openxmlformats.org/officeDocument/2006/relationships/hyperlink" Target="https://starylev.com.ua/old-lion/author/renn-olga" TargetMode="External"/><Relationship Id="rId44" Type="http://schemas.openxmlformats.org/officeDocument/2006/relationships/hyperlink" Target="https://starylev.com.ua/bog-svobody" TargetMode="External"/><Relationship Id="rId86" Type="http://schemas.openxmlformats.org/officeDocument/2006/relationships/hyperlink" Target="https://starylev.com.ua/daleki-blyzki" TargetMode="External"/><Relationship Id="rId151" Type="http://schemas.openxmlformats.org/officeDocument/2006/relationships/hyperlink" Target="https://starylev.com.ua/old-lion/author/bordmen-adam-ollsach" TargetMode="External"/><Relationship Id="rId389" Type="http://schemas.openxmlformats.org/officeDocument/2006/relationships/hyperlink" Target="https://starylev.com.ua/old-lion/author/stark-ulf" TargetMode="External"/><Relationship Id="rId193" Type="http://schemas.openxmlformats.org/officeDocument/2006/relationships/hyperlink" Target="https://starylev.com.ua/kucheryavi-dumayut-shcho-robyty-v-doshch" TargetMode="External"/><Relationship Id="rId207" Type="http://schemas.openxmlformats.org/officeDocument/2006/relationships/hyperlink" Target="https://starylev.com.ua/old-lion/author/kotynska-katazhyna" TargetMode="External"/><Relationship Id="rId249" Type="http://schemas.openxmlformats.org/officeDocument/2006/relationships/hyperlink" Target="https://starylev.com.ua/mosty-zamist-stin" TargetMode="External"/><Relationship Id="rId414" Type="http://schemas.openxmlformats.org/officeDocument/2006/relationships/hyperlink" Target="https://starylev.com.ua/hrestomatiya-suchasnoyi-ukrayinskoyi-dytyachoyi-literatury-dlya-chytannya-v-12-klasah" TargetMode="External"/><Relationship Id="rId456" Type="http://schemas.openxmlformats.org/officeDocument/2006/relationships/hyperlink" Target="https://starylev.com.ua/old-lion/author/taran-lyudmyla" TargetMode="External"/><Relationship Id="rId13" Type="http://schemas.openxmlformats.org/officeDocument/2006/relationships/hyperlink" Target="https://starylev.com.ua/old-lion/author/zabara-olena" TargetMode="External"/><Relationship Id="rId109" Type="http://schemas.openxmlformats.org/officeDocument/2006/relationships/hyperlink" Target="https://starylev.com.ua/old-lion/author/bergman-ingmar" TargetMode="External"/><Relationship Id="rId260" Type="http://schemas.openxmlformats.org/officeDocument/2006/relationships/hyperlink" Target="https://starylev.com.ua/old-lion/author/fliks" TargetMode="External"/><Relationship Id="rId316" Type="http://schemas.openxmlformats.org/officeDocument/2006/relationships/hyperlink" Target="https://starylev.com.ua/poeziya-keliyi" TargetMode="External"/><Relationship Id="rId55" Type="http://schemas.openxmlformats.org/officeDocument/2006/relationships/hyperlink" Target="https://starylev.com.ua/vbyvstvo-pyanoyi-pionerky" TargetMode="External"/><Relationship Id="rId97" Type="http://schemas.openxmlformats.org/officeDocument/2006/relationships/hyperlink" Target="https://starylev.com.ua/dyki-lebedi" TargetMode="External"/><Relationship Id="rId120" Type="http://schemas.openxmlformats.org/officeDocument/2006/relationships/hyperlink" Target="https://starylev.com.ua/kniga-drakon-u-ditsadku" TargetMode="External"/><Relationship Id="rId358" Type="http://schemas.openxmlformats.org/officeDocument/2006/relationships/hyperlink" Target="https://starylev.com.ua/snigovirshi-dlya-malyat" TargetMode="External"/><Relationship Id="rId162" Type="http://schemas.openxmlformats.org/officeDocument/2006/relationships/hyperlink" Target="https://starylev.com.ua/old-lion/author/shuvalova-iryna" TargetMode="External"/><Relationship Id="rId218" Type="http://schemas.openxmlformats.org/officeDocument/2006/relationships/hyperlink" Target="https://starylev.com.ua/malyatam-i-batkam" TargetMode="External"/><Relationship Id="rId425" Type="http://schemas.openxmlformats.org/officeDocument/2006/relationships/hyperlink" Target="https://starylev.com.ua/old-lion/author/krotyuk-oksana" TargetMode="External"/><Relationship Id="rId467" Type="http://schemas.openxmlformats.org/officeDocument/2006/relationships/hyperlink" Target="https://starylev.com.ua/theukrainians-ii-istoriyi-uspihu" TargetMode="External"/><Relationship Id="rId271" Type="http://schemas.openxmlformats.org/officeDocument/2006/relationships/hyperlink" Target="https://starylev.com.ua/old-lion/author/bergman-ingmar" TargetMode="External"/><Relationship Id="rId24" Type="http://schemas.openxmlformats.org/officeDocument/2006/relationships/hyperlink" Target="https://starylev.com.ua/anton-ta-inshi-zi-zgrayi" TargetMode="External"/><Relationship Id="rId66" Type="http://schemas.openxmlformats.org/officeDocument/2006/relationships/hyperlink" Target="https://starylev.com.ua/old-lion/author/aryenyev-volodymyr" TargetMode="External"/><Relationship Id="rId131" Type="http://schemas.openxmlformats.org/officeDocument/2006/relationships/hyperlink" Target="https://starylev.com.ua/old-lion/author/manro-elis" TargetMode="External"/><Relationship Id="rId327" Type="http://schemas.openxmlformats.org/officeDocument/2006/relationships/hyperlink" Target="https://starylev.com.ua/profesor-astrokit-i-svit-atomiv-podorozh-fizykoyu" TargetMode="External"/><Relationship Id="rId369" Type="http://schemas.openxmlformats.org/officeDocument/2006/relationships/hyperlink" Target="https://starylev.com.ua/old-lion/author/moskalec-kostyantyn" TargetMode="External"/><Relationship Id="rId173" Type="http://schemas.openxmlformats.org/officeDocument/2006/relationships/hyperlink" Target="https://starylev.com.ua/knyga-pro-blansh-i-mari" TargetMode="External"/><Relationship Id="rId229" Type="http://schemas.openxmlformats.org/officeDocument/2006/relationships/hyperlink" Target="https://starylev.com.ua/old-lion/author/byuzen-toni" TargetMode="External"/><Relationship Id="rId380" Type="http://schemas.openxmlformats.org/officeDocument/2006/relationships/hyperlink" Target="https://starylev.com.ua/temnyy-bik-budynku" TargetMode="External"/><Relationship Id="rId436" Type="http://schemas.openxmlformats.org/officeDocument/2006/relationships/hyperlink" Target="https://starylev.com.ua/chorna-chorna-kurka" TargetMode="External"/><Relationship Id="rId240" Type="http://schemas.openxmlformats.org/officeDocument/2006/relationships/hyperlink" Target="https://starylev.com.ua/myshkovi-myshi" TargetMode="External"/><Relationship Id="rId35" Type="http://schemas.openxmlformats.org/officeDocument/2006/relationships/hyperlink" Target="https://starylev.com.ua/old-lion/author/kvigli-emma" TargetMode="External"/><Relationship Id="rId77" Type="http://schemas.openxmlformats.org/officeDocument/2006/relationships/hyperlink" Target="https://starylev.com.ua/old-lion/author/dushar-marianna" TargetMode="External"/><Relationship Id="rId100" Type="http://schemas.openxmlformats.org/officeDocument/2006/relationships/hyperlink" Target="https://starylev.com.ua/divchyna-z-perlovoyu-serezhkoyu" TargetMode="External"/><Relationship Id="rId282" Type="http://schemas.openxmlformats.org/officeDocument/2006/relationships/hyperlink" Target="https://starylev.com.ua/old-lion/author/le-karre-dzhon" TargetMode="External"/><Relationship Id="rId338" Type="http://schemas.openxmlformats.org/officeDocument/2006/relationships/hyperlink" Target="https://starylev.com.ua/old-lion/author/savka-maryana" TargetMode="External"/><Relationship Id="rId8" Type="http://schemas.openxmlformats.org/officeDocument/2006/relationships/hyperlink" Target="https://starylev.com.ua/373" TargetMode="External"/><Relationship Id="rId142" Type="http://schemas.openxmlformats.org/officeDocument/2006/relationships/hyperlink" Target="https://starylev.com.ua/old-lion/author/basford-dzhoanna" TargetMode="External"/><Relationship Id="rId184" Type="http://schemas.openxmlformats.org/officeDocument/2006/relationships/hyperlink" Target="https://starylev.com.ua/kramnychka-titonky-malvy" TargetMode="External"/><Relationship Id="rId391" Type="http://schemas.openxmlformats.org/officeDocument/2006/relationships/hyperlink" Target="https://starylev.com.ua/old-lion/author/notomb-ameli" TargetMode="External"/><Relationship Id="rId405" Type="http://schemas.openxmlformats.org/officeDocument/2006/relationships/hyperlink" Target="https://starylev.com.ua/urbamistyka" TargetMode="External"/><Relationship Id="rId447" Type="http://schemas.openxmlformats.org/officeDocument/2006/relationships/hyperlink" Target="https://starylev.com.ua/shchyryk-zi-zmiyevoyi-gory" TargetMode="External"/><Relationship Id="rId251" Type="http://schemas.openxmlformats.org/officeDocument/2006/relationships/hyperlink" Target="https://starylev.com.ua/mocart-iz-lemberga" TargetMode="External"/><Relationship Id="rId46" Type="http://schemas.openxmlformats.org/officeDocument/2006/relationships/hyperlink" Target="https://starylev.com.ua/boynya-nomer-pyat" TargetMode="External"/><Relationship Id="rId293" Type="http://schemas.openxmlformats.org/officeDocument/2006/relationships/hyperlink" Target="https://starylev.com.ua/peremagayuchy-dolyu-kozacke-shchastya" TargetMode="External"/><Relationship Id="rId307" Type="http://schemas.openxmlformats.org/officeDocument/2006/relationships/hyperlink" Target="https://starylev.com.ua/pisnya-pisen" TargetMode="External"/><Relationship Id="rId349" Type="http://schemas.openxmlformats.org/officeDocument/2006/relationships/hyperlink" Target="https://starylev.com.ua/skarb-iz-miklagarda" TargetMode="External"/><Relationship Id="rId88" Type="http://schemas.openxmlformats.org/officeDocument/2006/relationships/hyperlink" Target="https://starylev.com.ua/danka-i-krak" TargetMode="External"/><Relationship Id="rId111" Type="http://schemas.openxmlformats.org/officeDocument/2006/relationships/hyperlink" Target="https://starylev.com.ua/old-lion/author/amadu-zhorzhi" TargetMode="External"/><Relationship Id="rId153" Type="http://schemas.openxmlformats.org/officeDocument/2006/relationships/hyperlink" Target="https://starylev.com.ua/istoriyi-naklacani-na-drukarskiy-mashynci" TargetMode="External"/><Relationship Id="rId195" Type="http://schemas.openxmlformats.org/officeDocument/2006/relationships/hyperlink" Target="https://starylev.com.ua/leksykon-lvivskyy-povazhno-i-na-zhart" TargetMode="External"/><Relationship Id="rId209" Type="http://schemas.openxmlformats.org/officeDocument/2006/relationships/hyperlink" Target="https://starylev.com.ua/old-lion/authors/galfdan-v-fraigov" TargetMode="External"/><Relationship Id="rId360" Type="http://schemas.openxmlformats.org/officeDocument/2006/relationships/hyperlink" Target="https://starylev.com.ua/solodke-pechyvo" TargetMode="External"/><Relationship Id="rId416" Type="http://schemas.openxmlformats.org/officeDocument/2006/relationships/hyperlink" Target="https://starylev.com.ua/hrestomatiya-suchasnoyi-ukrayinskoyi-dytyachoyi-literatury-dlya-chytannya-v-34-klasah" TargetMode="External"/><Relationship Id="rId220" Type="http://schemas.openxmlformats.org/officeDocument/2006/relationships/hyperlink" Target="https://starylev.com.ua/mandrivky-z-charivnym-atlasom-veneciya" TargetMode="External"/><Relationship Id="rId458" Type="http://schemas.openxmlformats.org/officeDocument/2006/relationships/hyperlink" Target="https://starylev.com.ua/yak-sonechko-krapochky-zagubylo" TargetMode="External"/><Relationship Id="rId15" Type="http://schemas.openxmlformats.org/officeDocument/2006/relationships/hyperlink" Target="https://starylev.com.ua/avrora-ta-inshi-pryncesy" TargetMode="External"/><Relationship Id="rId57" Type="http://schemas.openxmlformats.org/officeDocument/2006/relationships/hyperlink" Target="https://starylev.com.ua/old-lion/author/skotton-rob" TargetMode="External"/><Relationship Id="rId262" Type="http://schemas.openxmlformats.org/officeDocument/2006/relationships/hyperlink" Target="https://starylev.com.ua/old-lion/author/vdovychenko-galyna" TargetMode="External"/><Relationship Id="rId318" Type="http://schemas.openxmlformats.org/officeDocument/2006/relationships/hyperlink" Target="https://starylev.com.ua/pozadu-lodovni" TargetMode="External"/><Relationship Id="rId99" Type="http://schemas.openxmlformats.org/officeDocument/2006/relationships/hyperlink" Target="https://starylev.com.ua/old-lion/author/brasm-ann-sofi" TargetMode="External"/><Relationship Id="rId122" Type="http://schemas.openxmlformats.org/officeDocument/2006/relationships/hyperlink" Target="https://starylev.com.ua/epoha-dynozavriv" TargetMode="External"/><Relationship Id="rId164" Type="http://schemas.openxmlformats.org/officeDocument/2006/relationships/hyperlink" Target="https://starylev.com.ua/old-lion/author/mizelinski-oleksandra-ta-daniel" TargetMode="External"/><Relationship Id="rId371" Type="http://schemas.openxmlformats.org/officeDocument/2006/relationships/hyperlink" Target="https://starylev.com.ua/sfera" TargetMode="External"/><Relationship Id="rId427" Type="http://schemas.openxmlformats.org/officeDocument/2006/relationships/hyperlink" Target="https://starylev.com.ua/lystivky-charivnogo-sadu" TargetMode="External"/><Relationship Id="rId469" Type="http://schemas.openxmlformats.org/officeDocument/2006/relationships/hyperlink" Target="https://starylev.com.ua/theukrainians-istoriyi-uspihu" TargetMode="External"/><Relationship Id="rId26" Type="http://schemas.openxmlformats.org/officeDocument/2006/relationships/hyperlink" Target="https://starylev.com.ua/anton-ta-inshi-neshchastya" TargetMode="External"/><Relationship Id="rId231" Type="http://schemas.openxmlformats.org/officeDocument/2006/relationships/hyperlink" Target="https://starylev.com.ua/marichka-i-chervonyy-korol-podorozh-tudy-de-snig" TargetMode="External"/><Relationship Id="rId273" Type="http://schemas.openxmlformats.org/officeDocument/2006/relationships/hyperlink" Target="https://starylev.com.ua/nestrymna-syla-vody" TargetMode="External"/><Relationship Id="rId329" Type="http://schemas.openxmlformats.org/officeDocument/2006/relationships/hyperlink" Target="https://starylev.com.ua/rahuyut-usi" TargetMode="External"/><Relationship Id="rId68" Type="http://schemas.openxmlformats.org/officeDocument/2006/relationships/hyperlink" Target="https://starylev.com.ua/old-lion/author/ageyeva-vira" TargetMode="External"/><Relationship Id="rId133" Type="http://schemas.openxmlformats.org/officeDocument/2006/relationships/hyperlink" Target="https://starylev.com.ua/old-lion/author/layuk-myroslav" TargetMode="External"/><Relationship Id="rId175" Type="http://schemas.openxmlformats.org/officeDocument/2006/relationships/hyperlink" Target="https://starylev.com.ua/koly-shche-zviri-govoryly" TargetMode="External"/><Relationship Id="rId340" Type="http://schemas.openxmlformats.org/officeDocument/2006/relationships/hyperlink" Target="https://starylev.com.ua/old-lion/author/varufakis-yanis" TargetMode="External"/><Relationship Id="rId200" Type="http://schemas.openxmlformats.org/officeDocument/2006/relationships/hyperlink" Target="https://starylev.com.ua/liga-neparnyh-shkarpetok" TargetMode="External"/><Relationship Id="rId382" Type="http://schemas.openxmlformats.org/officeDocument/2006/relationships/hyperlink" Target="https://starylev.com.ua/old-lion/author/kozlova-valeriya" TargetMode="External"/><Relationship Id="rId438" Type="http://schemas.openxmlformats.org/officeDocument/2006/relationships/hyperlink" Target="https://starylev.com.ua/chorne-i-sriblyaste" TargetMode="External"/><Relationship Id="rId242" Type="http://schemas.openxmlformats.org/officeDocument/2006/relationships/hyperlink" Target="https://starylev.com.ua/mistelfy" TargetMode="External"/><Relationship Id="rId284" Type="http://schemas.openxmlformats.org/officeDocument/2006/relationships/hyperlink" Target="https://starylev.com.ua/nominaciya" TargetMode="External"/><Relationship Id="rId37" Type="http://schemas.openxmlformats.org/officeDocument/2006/relationships/hyperlink" Target="https://starylev.com.ua/baranchyk-rassel" TargetMode="External"/><Relationship Id="rId79" Type="http://schemas.openxmlformats.org/officeDocument/2006/relationships/hyperlink" Target="https://starylev.com.ua/gosti-na-mitli" TargetMode="External"/><Relationship Id="rId102" Type="http://schemas.openxmlformats.org/officeDocument/2006/relationships/hyperlink" Target="https://starylev.com.ua/dity-yihni" TargetMode="External"/><Relationship Id="rId144" Type="http://schemas.openxmlformats.org/officeDocument/2006/relationships/hyperlink" Target="https://starylev.com.ua/zirka-na-imya-mariya-vybrana-proza" TargetMode="External"/><Relationship Id="rId90" Type="http://schemas.openxmlformats.org/officeDocument/2006/relationships/hyperlink" Target="https://starylev.com.ua/old-lion/author/bellou-sol" TargetMode="External"/><Relationship Id="rId186" Type="http://schemas.openxmlformats.org/officeDocument/2006/relationships/hyperlink" Target="https://starylev.com.ua/krymskyy-inzhyr" TargetMode="External"/><Relationship Id="rId351" Type="http://schemas.openxmlformats.org/officeDocument/2006/relationships/hyperlink" Target="https://starylev.com.ua/old-lion/author/myronyuk-zhenya" TargetMode="External"/><Relationship Id="rId393" Type="http://schemas.openxmlformats.org/officeDocument/2006/relationships/hyperlink" Target="https://starylev.com.ua/old-lion/author/zherebcova-polina" TargetMode="External"/><Relationship Id="rId407" Type="http://schemas.openxmlformats.org/officeDocument/2006/relationships/hyperlink" Target="https://starylev.com.ua/feministky-ne-nosyat-rozhevogo-ta-inshi-vygadky" TargetMode="External"/><Relationship Id="rId449" Type="http://schemas.openxmlformats.org/officeDocument/2006/relationships/hyperlink" Target="https://starylev.com.ua/shcho-hovayetsya-u-lisi" TargetMode="External"/><Relationship Id="rId211" Type="http://schemas.openxmlformats.org/officeDocument/2006/relationships/hyperlink" Target="https://starylev.com.ua/old-lion/author/lucyshyna-oksana" TargetMode="External"/><Relationship Id="rId253" Type="http://schemas.openxmlformats.org/officeDocument/2006/relationships/hyperlink" Target="https://starylev.com.ua/moya-doroga-ptaha-mamyna-knyzhka" TargetMode="External"/><Relationship Id="rId295" Type="http://schemas.openxmlformats.org/officeDocument/2006/relationships/hyperlink" Target="https://starylev.com.ua/peremagayuchy-dolyu-poviy-vitre" TargetMode="External"/><Relationship Id="rId309" Type="http://schemas.openxmlformats.org/officeDocument/2006/relationships/hyperlink" Target="https://starylev.com.ua/povnyy-bezlad" TargetMode="External"/><Relationship Id="rId460" Type="http://schemas.openxmlformats.org/officeDocument/2006/relationships/hyperlink" Target="https://starylev.com.ua/yakshcho-podorozhniy-odnoyi-zymovoyi-nochi" TargetMode="External"/><Relationship Id="rId48" Type="http://schemas.openxmlformats.org/officeDocument/2006/relationships/hyperlink" Target="https://starylev.com.ua/bosonizhky-dlya-stonizhky" TargetMode="External"/><Relationship Id="rId113" Type="http://schemas.openxmlformats.org/officeDocument/2006/relationships/hyperlink" Target="https://starylev.com.ua/doroga-svyatogo-yakova" TargetMode="External"/><Relationship Id="rId320" Type="http://schemas.openxmlformats.org/officeDocument/2006/relationships/hyperlink" Target="https://starylev.com.ua/poryadok-dovkola-spokiy-u-dushi" TargetMode="External"/><Relationship Id="rId155" Type="http://schemas.openxmlformats.org/officeDocument/2006/relationships/hyperlink" Target="https://starylev.com.ua/yorgenannalyubov" TargetMode="External"/><Relationship Id="rId197" Type="http://schemas.openxmlformats.org/officeDocument/2006/relationships/hyperlink" Target="https://starylev.com.ua/lelya-z-budynochka-na-derevi" TargetMode="External"/><Relationship Id="rId362" Type="http://schemas.openxmlformats.org/officeDocument/2006/relationships/hyperlink" Target="https://starylev.com.ua/sonce-i-misyac-snig-i-lid" TargetMode="External"/><Relationship Id="rId418" Type="http://schemas.openxmlformats.org/officeDocument/2006/relationships/hyperlink" Target="https://starylev.com.ua/hto-zrobyt-snig" TargetMode="External"/><Relationship Id="rId222" Type="http://schemas.openxmlformats.org/officeDocument/2006/relationships/hyperlink" Target="https://starylev.com.ua/mandrivka-grinvich" TargetMode="External"/><Relationship Id="rId264" Type="http://schemas.openxmlformats.org/officeDocument/2006/relationships/hyperlink" Target="https://starylev.com.ua/old-lion/author/grin-salli" TargetMode="External"/><Relationship Id="rId471" Type="http://schemas.openxmlformats.org/officeDocument/2006/relationships/hyperlink" Target="https://starylev.com.ua/wake-up" TargetMode="External"/><Relationship Id="rId17" Type="http://schemas.openxmlformats.org/officeDocument/2006/relationships/hyperlink" Target="https://starylev.com.ua/old-lion/author/taran-lyudmyla" TargetMode="External"/><Relationship Id="rId59" Type="http://schemas.openxmlformats.org/officeDocument/2006/relationships/hyperlink" Target="https://starylev.com.ua/velyka-magiya" TargetMode="External"/><Relationship Id="rId124" Type="http://schemas.openxmlformats.org/officeDocument/2006/relationships/hyperlink" Target="https://starylev.com.ua/zhyttya-i-snig" TargetMode="External"/><Relationship Id="rId70" Type="http://schemas.openxmlformats.org/officeDocument/2006/relationships/hyperlink" Target="https://starylev.com.ua/vilnyuskyy-poker" TargetMode="External"/><Relationship Id="rId166" Type="http://schemas.openxmlformats.org/officeDocument/2006/relationships/hyperlink" Target="https://starylev.com.ua/old-lion/author/kalytko-kateryna" TargetMode="External"/><Relationship Id="rId331" Type="http://schemas.openxmlformats.org/officeDocument/2006/relationships/hyperlink" Target="https://starylev.com.ua/realnist-bargesta" TargetMode="External"/><Relationship Id="rId373" Type="http://schemas.openxmlformats.org/officeDocument/2006/relationships/hyperlink" Target="https://starylev.com.ua/old-lion/author/eskandel-viktor" TargetMode="External"/><Relationship Id="rId429" Type="http://schemas.openxmlformats.org/officeDocument/2006/relationships/hyperlink" Target="https://starylev.com.ua/charunky-doli" TargetMode="External"/><Relationship Id="rId1" Type="http://schemas.openxmlformats.org/officeDocument/2006/relationships/hyperlink" Target="https://starylev.com.ua/10-istoriy-dlya-hlopciv" TargetMode="External"/><Relationship Id="rId233" Type="http://schemas.openxmlformats.org/officeDocument/2006/relationships/hyperlink" Target="https://starylev.com.ua/old-lion/author/matiyash-dzvinka" TargetMode="External"/><Relationship Id="rId440" Type="http://schemas.openxmlformats.org/officeDocument/2006/relationships/hyperlink" Target="https://starylev.com.ua/old-lion/author/savka-iryna" TargetMode="External"/><Relationship Id="rId28" Type="http://schemas.openxmlformats.org/officeDocument/2006/relationships/hyperlink" Target="https://starylev.com.ua/miy-kvituchyy-rik" TargetMode="External"/><Relationship Id="rId275" Type="http://schemas.openxmlformats.org/officeDocument/2006/relationships/hyperlink" Target="https://starylev.com.ua/nestyama" TargetMode="External"/><Relationship Id="rId300" Type="http://schemas.openxmlformats.org/officeDocument/2006/relationships/hyperlink" Target="https://starylev.com.ua/pivyabluka-inshi-pivyabluka" TargetMode="External"/><Relationship Id="rId81" Type="http://schemas.openxmlformats.org/officeDocument/2006/relationships/hyperlink" Target="https://starylev.com.ua/grudne-vygodovuvannya-sekrety-i-sekretyky" TargetMode="External"/><Relationship Id="rId135" Type="http://schemas.openxmlformats.org/officeDocument/2006/relationships/hyperlink" Target="https://starylev.com.ua/old-lion/author/skotton-rob" TargetMode="External"/><Relationship Id="rId177" Type="http://schemas.openxmlformats.org/officeDocument/2006/relationships/hyperlink" Target="https://starylev.com.ua/old-lion/author/savka-maryana" TargetMode="External"/><Relationship Id="rId342" Type="http://schemas.openxmlformats.org/officeDocument/2006/relationships/hyperlink" Target="https://starylev.com.ua/rosty-moye-derevce-z-micnogo-korinnya" TargetMode="External"/><Relationship Id="rId384" Type="http://schemas.openxmlformats.org/officeDocument/2006/relationships/hyperlink" Target="https://starylev.com.ua/tin-u-dzerkali" TargetMode="External"/><Relationship Id="rId202" Type="http://schemas.openxmlformats.org/officeDocument/2006/relationships/hyperlink" Target="https://starylev.com.ua/linkoln-u-bardo" TargetMode="External"/><Relationship Id="rId244" Type="http://schemas.openxmlformats.org/officeDocument/2006/relationships/hyperlink" Target="https://starylev.com.ua/misteriya-rizdva" TargetMode="External"/><Relationship Id="rId39" Type="http://schemas.openxmlformats.org/officeDocument/2006/relationships/hyperlink" Target="https://starylev.com.ua/baranchyk-rassel-i-zagublenyy-skarb" TargetMode="External"/><Relationship Id="rId286" Type="http://schemas.openxmlformats.org/officeDocument/2006/relationships/hyperlink" Target="https://starylev.com.ua/opikuny-dlya-zhyrafa" TargetMode="External"/><Relationship Id="rId451" Type="http://schemas.openxmlformats.org/officeDocument/2006/relationships/hyperlink" Target="https://starylev.com.ua/shchodennyk-bridzhyt-dzhons" TargetMode="External"/><Relationship Id="rId50" Type="http://schemas.openxmlformats.org/officeDocument/2006/relationships/hyperlink" Target="https://starylev.com.ua/botanikum" TargetMode="External"/><Relationship Id="rId104" Type="http://schemas.openxmlformats.org/officeDocument/2006/relationships/hyperlink" Target="https://starylev.com.ua/do-krasy" TargetMode="External"/><Relationship Id="rId146" Type="http://schemas.openxmlformats.org/officeDocument/2006/relationships/hyperlink" Target="https://starylev.com.ua/zolotyy-dim" TargetMode="External"/><Relationship Id="rId188" Type="http://schemas.openxmlformats.org/officeDocument/2006/relationships/hyperlink" Target="https://starylev.com.ua/ku-ku-my-tut" TargetMode="External"/><Relationship Id="rId311" Type="http://schemas.openxmlformats.org/officeDocument/2006/relationships/hyperlink" Target="https://starylev.com.ua/podyv-i-tremtinnya" TargetMode="External"/><Relationship Id="rId353" Type="http://schemas.openxmlformats.org/officeDocument/2006/relationships/hyperlink" Target="https://starylev.com.ua/old-lion/author/oliver-dzheymi" TargetMode="External"/><Relationship Id="rId395" Type="http://schemas.openxmlformats.org/officeDocument/2006/relationships/hyperlink" Target="https://starylev.com.ua/old-lion/author/savka-iryna" TargetMode="External"/><Relationship Id="rId409" Type="http://schemas.openxmlformats.org/officeDocument/2006/relationships/hyperlink" Target="https://starylev.com.ua/hvoya" TargetMode="External"/><Relationship Id="rId92" Type="http://schemas.openxmlformats.org/officeDocument/2006/relationships/hyperlink" Target="https://starylev.com.ua/de-vy-kohani-levy" TargetMode="External"/><Relationship Id="rId213" Type="http://schemas.openxmlformats.org/officeDocument/2006/relationships/hyperlink" Target="https://starylev.com.ua/old-lion/author/savka-maryana" TargetMode="External"/><Relationship Id="rId420" Type="http://schemas.openxmlformats.org/officeDocument/2006/relationships/hyperlink" Target="https://starylev.com.ua/htos-abo-vodyane-serce" TargetMode="External"/><Relationship Id="rId255" Type="http://schemas.openxmlformats.org/officeDocument/2006/relationships/hyperlink" Target="https://starylev.com.ua/knyga-mriya-pro-antarktydu" TargetMode="External"/><Relationship Id="rId297" Type="http://schemas.openxmlformats.org/officeDocument/2006/relationships/hyperlink" Target="https://starylev.com.ua/old-lion/author/snyadanko-natalka" TargetMode="External"/><Relationship Id="rId462" Type="http://schemas.openxmlformats.org/officeDocument/2006/relationships/hyperlink" Target="https://starylev.com.ua/old-lion/author/bergman-ingmar" TargetMode="External"/><Relationship Id="rId115" Type="http://schemas.openxmlformats.org/officeDocument/2006/relationships/hyperlink" Target="https://starylev.com.ua/dorogy-y-seredohrestya" TargetMode="External"/><Relationship Id="rId157" Type="http://schemas.openxmlformats.org/officeDocument/2006/relationships/hyperlink" Target="https://starylev.com.ua/kazky-rizdva" TargetMode="External"/><Relationship Id="rId322" Type="http://schemas.openxmlformats.org/officeDocument/2006/relationships/hyperlink" Target="https://starylev.com.ua/posol-mertvyh" TargetMode="External"/><Relationship Id="rId364" Type="http://schemas.openxmlformats.org/officeDocument/2006/relationships/hyperlink" Target="https://starylev.com.ua/old-lion/author/zelynska-dzhonson-yaroslava" TargetMode="External"/><Relationship Id="rId61" Type="http://schemas.openxmlformats.org/officeDocument/2006/relationships/hyperlink" Target="https://starylev.com.ua/vykradach-vichnosti" TargetMode="External"/><Relationship Id="rId199" Type="http://schemas.openxmlformats.org/officeDocument/2006/relationships/hyperlink" Target="https://starylev.com.ua/lyshe-hmary-tancyuyut-z-zirkam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9900"/>
  </sheetPr>
  <dimension ref="A1:AP664"/>
  <sheetViews>
    <sheetView tabSelected="1" zoomScaleNormal="100" workbookViewId="0">
      <pane xSplit="9" ySplit="6" topLeftCell="J7" activePane="bottomRight" state="frozen"/>
      <selection pane="topRight" activeCell="J1" sqref="J1"/>
      <selection pane="bottomLeft" activeCell="A7" sqref="A7"/>
      <selection pane="bottomRight" activeCell="J3" sqref="J3:L5"/>
    </sheetView>
  </sheetViews>
  <sheetFormatPr defaultColWidth="14.44140625" defaultRowHeight="15" customHeight="1" outlineLevelCol="1" x14ac:dyDescent="0.3"/>
  <cols>
    <col min="1" max="1" width="6.33203125" customWidth="1"/>
    <col min="2" max="2" width="64.88671875" customWidth="1"/>
    <col min="3" max="3" width="14" customWidth="1"/>
    <col min="4" max="4" width="10.109375" customWidth="1"/>
    <col min="5" max="5" width="6.6640625" customWidth="1"/>
    <col min="6" max="6" width="12.44140625" customWidth="1"/>
    <col min="7" max="7" width="14.88671875" customWidth="1"/>
    <col min="8" max="8" width="18.88671875" customWidth="1"/>
    <col min="9" max="9" width="21.88671875" customWidth="1"/>
    <col min="10" max="10" width="23.5546875" customWidth="1"/>
    <col min="11" max="11" width="17.6640625" customWidth="1"/>
    <col min="12" max="12" width="12.33203125" customWidth="1"/>
    <col min="13" max="13" width="22.33203125" customWidth="1"/>
    <col min="14" max="14" width="17.5546875" customWidth="1"/>
    <col min="15" max="15" width="18.44140625" customWidth="1"/>
    <col min="16" max="16" width="13.88671875" customWidth="1"/>
    <col min="17" max="17" width="21.109375" customWidth="1"/>
    <col min="18" max="18" width="9.6640625" customWidth="1"/>
    <col min="19" max="19" width="12.5546875" customWidth="1"/>
    <col min="20" max="20" width="11.5546875" hidden="1" customWidth="1" outlineLevel="1"/>
    <col min="21" max="21" width="13.109375" hidden="1" customWidth="1" outlineLevel="1"/>
    <col min="22" max="22" width="12" customWidth="1" collapsed="1"/>
    <col min="23" max="23" width="11.6640625" customWidth="1"/>
    <col min="24" max="42" width="15.6640625" customWidth="1"/>
  </cols>
  <sheetData>
    <row r="1" spans="1:42" ht="15.75" customHeight="1" x14ac:dyDescent="0.3">
      <c r="A1" s="1"/>
      <c r="B1" s="2"/>
      <c r="C1" s="187" t="s">
        <v>0</v>
      </c>
      <c r="D1" s="188"/>
      <c r="E1" s="188"/>
      <c r="F1" s="188"/>
      <c r="G1" s="191"/>
      <c r="H1" s="193"/>
      <c r="I1" s="194"/>
      <c r="J1" s="197">
        <v>45344</v>
      </c>
      <c r="K1" s="188"/>
      <c r="L1" s="188"/>
      <c r="M1" s="2"/>
      <c r="N1" s="3"/>
      <c r="O1" s="4"/>
      <c r="P1" s="3"/>
      <c r="Q1" s="5"/>
      <c r="R1" s="3"/>
      <c r="S1" s="3"/>
      <c r="T1" s="3"/>
      <c r="U1" s="3"/>
      <c r="V1" s="3"/>
      <c r="W1" s="3"/>
      <c r="X1" s="6"/>
      <c r="Y1" s="6"/>
      <c r="Z1" s="6"/>
      <c r="AA1" s="6"/>
      <c r="AB1" s="6"/>
      <c r="AC1" s="6"/>
      <c r="AD1" s="6"/>
      <c r="AE1" s="6"/>
      <c r="AF1" s="6"/>
      <c r="AG1" s="6"/>
      <c r="AH1" s="6"/>
      <c r="AI1" s="6"/>
      <c r="AJ1" s="6"/>
      <c r="AK1" s="6"/>
      <c r="AL1" s="6"/>
      <c r="AM1" s="6"/>
      <c r="AN1" s="6"/>
      <c r="AO1" s="6"/>
      <c r="AP1" s="6"/>
    </row>
    <row r="2" spans="1:42" ht="12.75" customHeight="1" x14ac:dyDescent="0.3">
      <c r="A2" s="7"/>
      <c r="B2" s="2"/>
      <c r="C2" s="189"/>
      <c r="D2" s="190"/>
      <c r="E2" s="190"/>
      <c r="F2" s="190"/>
      <c r="G2" s="192"/>
      <c r="H2" s="195"/>
      <c r="I2" s="196"/>
      <c r="J2" s="189"/>
      <c r="K2" s="190"/>
      <c r="L2" s="190"/>
      <c r="M2" s="2"/>
      <c r="N2" s="3"/>
      <c r="O2" s="4"/>
      <c r="P2" s="3"/>
      <c r="Q2" s="5"/>
      <c r="R2" s="3"/>
      <c r="S2" s="3"/>
      <c r="T2" s="3"/>
      <c r="U2" s="3"/>
      <c r="V2" s="3"/>
      <c r="W2" s="3"/>
      <c r="X2" s="6"/>
      <c r="Y2" s="6"/>
      <c r="Z2" s="6"/>
      <c r="AA2" s="6"/>
      <c r="AB2" s="6"/>
      <c r="AC2" s="6"/>
      <c r="AD2" s="6"/>
      <c r="AE2" s="6"/>
      <c r="AF2" s="6"/>
      <c r="AG2" s="6"/>
      <c r="AH2" s="6"/>
      <c r="AI2" s="6"/>
      <c r="AJ2" s="6"/>
      <c r="AK2" s="6"/>
      <c r="AL2" s="6"/>
      <c r="AM2" s="6"/>
      <c r="AN2" s="6"/>
      <c r="AO2" s="6"/>
      <c r="AP2" s="6"/>
    </row>
    <row r="3" spans="1:42" ht="12" customHeight="1" x14ac:dyDescent="0.3">
      <c r="A3" s="7"/>
      <c r="B3" s="2"/>
      <c r="C3" s="8"/>
      <c r="D3" s="9"/>
      <c r="E3" s="10"/>
      <c r="F3" s="11"/>
      <c r="G3" s="11"/>
      <c r="H3" s="198"/>
      <c r="I3" s="194"/>
      <c r="J3" s="185"/>
      <c r="K3" s="186"/>
      <c r="L3" s="186"/>
      <c r="M3" s="2"/>
      <c r="N3" s="3"/>
      <c r="O3" s="4"/>
      <c r="P3" s="3"/>
      <c r="Q3" s="5"/>
      <c r="R3" s="3"/>
      <c r="S3" s="3"/>
      <c r="T3" s="3"/>
      <c r="U3" s="3"/>
      <c r="V3" s="3"/>
      <c r="W3" s="3"/>
      <c r="X3" s="6"/>
      <c r="Y3" s="6"/>
      <c r="Z3" s="6"/>
      <c r="AA3" s="6"/>
      <c r="AB3" s="6"/>
      <c r="AC3" s="6"/>
      <c r="AD3" s="6"/>
      <c r="AE3" s="6"/>
      <c r="AF3" s="6"/>
      <c r="AG3" s="6"/>
      <c r="AH3" s="6"/>
      <c r="AI3" s="6"/>
      <c r="AJ3" s="6"/>
      <c r="AK3" s="6"/>
      <c r="AL3" s="6"/>
      <c r="AM3" s="6"/>
      <c r="AN3" s="6"/>
      <c r="AO3" s="6"/>
      <c r="AP3" s="6"/>
    </row>
    <row r="4" spans="1:42" ht="12" customHeight="1" x14ac:dyDescent="0.3">
      <c r="A4" s="7"/>
      <c r="B4" s="12"/>
      <c r="C4" s="13"/>
      <c r="D4" s="13"/>
      <c r="E4" s="10"/>
      <c r="F4" s="14"/>
      <c r="G4" s="14"/>
      <c r="H4" s="195"/>
      <c r="I4" s="196"/>
      <c r="J4" s="185"/>
      <c r="K4" s="186"/>
      <c r="L4" s="186"/>
      <c r="M4" s="2"/>
      <c r="N4" s="3"/>
      <c r="O4" s="4"/>
      <c r="P4" s="3"/>
      <c r="Q4" s="5"/>
      <c r="R4" s="3"/>
      <c r="S4" s="3"/>
      <c r="T4" s="3"/>
      <c r="U4" s="3"/>
      <c r="V4" s="3"/>
      <c r="W4" s="3"/>
      <c r="X4" s="6"/>
      <c r="Y4" s="6"/>
      <c r="Z4" s="6"/>
      <c r="AA4" s="6"/>
      <c r="AB4" s="6"/>
      <c r="AC4" s="6"/>
      <c r="AD4" s="6"/>
      <c r="AE4" s="6"/>
      <c r="AF4" s="6"/>
      <c r="AG4" s="6"/>
      <c r="AH4" s="6"/>
      <c r="AI4" s="6"/>
      <c r="AJ4" s="6"/>
      <c r="AK4" s="6"/>
      <c r="AL4" s="6"/>
      <c r="AM4" s="6"/>
      <c r="AN4" s="6"/>
      <c r="AO4" s="6"/>
      <c r="AP4" s="6"/>
    </row>
    <row r="5" spans="1:42" ht="12" customHeight="1" x14ac:dyDescent="0.3">
      <c r="A5" s="15"/>
      <c r="B5" s="16"/>
      <c r="C5" s="13"/>
      <c r="D5" s="13"/>
      <c r="E5" s="10"/>
      <c r="F5" s="17"/>
      <c r="G5" s="18"/>
      <c r="H5" s="183"/>
      <c r="I5" s="184"/>
      <c r="J5" s="185"/>
      <c r="K5" s="186"/>
      <c r="L5" s="186"/>
      <c r="M5" s="2"/>
      <c r="N5" s="3"/>
      <c r="O5" s="4"/>
      <c r="P5" s="3"/>
      <c r="Q5" s="5"/>
      <c r="R5" s="3"/>
      <c r="S5" s="3"/>
      <c r="T5" s="3"/>
      <c r="U5" s="3"/>
      <c r="V5" s="3"/>
      <c r="W5" s="3"/>
      <c r="X5" s="6"/>
      <c r="Y5" s="6"/>
      <c r="Z5" s="6"/>
      <c r="AA5" s="6"/>
      <c r="AB5" s="6"/>
      <c r="AC5" s="6"/>
      <c r="AD5" s="6"/>
      <c r="AE5" s="6"/>
      <c r="AF5" s="6"/>
      <c r="AG5" s="6"/>
      <c r="AH5" s="6"/>
      <c r="AI5" s="6"/>
      <c r="AJ5" s="6"/>
      <c r="AK5" s="6"/>
      <c r="AL5" s="6"/>
      <c r="AM5" s="6"/>
      <c r="AN5" s="6"/>
      <c r="AO5" s="6"/>
      <c r="AP5" s="6"/>
    </row>
    <row r="6" spans="1:42" ht="22.5" customHeight="1" x14ac:dyDescent="0.3">
      <c r="A6" s="19" t="s">
        <v>6</v>
      </c>
      <c r="B6" s="20" t="s">
        <v>7</v>
      </c>
      <c r="C6" s="19" t="s">
        <v>8</v>
      </c>
      <c r="D6" s="21" t="s">
        <v>9</v>
      </c>
      <c r="E6" s="21" t="s">
        <v>10</v>
      </c>
      <c r="F6" s="22" t="s">
        <v>11</v>
      </c>
      <c r="G6" s="23" t="s">
        <v>12</v>
      </c>
      <c r="H6" s="23" t="s">
        <v>13</v>
      </c>
      <c r="I6" s="23" t="s">
        <v>14</v>
      </c>
      <c r="J6" s="23" t="s">
        <v>15</v>
      </c>
      <c r="K6" s="24" t="s">
        <v>16</v>
      </c>
      <c r="L6" s="24" t="s">
        <v>17</v>
      </c>
      <c r="M6" s="24" t="s">
        <v>18</v>
      </c>
      <c r="N6" s="23" t="s">
        <v>19</v>
      </c>
      <c r="O6" s="20" t="s">
        <v>20</v>
      </c>
      <c r="P6" s="24" t="s">
        <v>21</v>
      </c>
      <c r="Q6" s="24" t="s">
        <v>22</v>
      </c>
      <c r="R6" s="25" t="s">
        <v>23</v>
      </c>
      <c r="S6" s="24" t="s">
        <v>24</v>
      </c>
      <c r="T6" s="24" t="s">
        <v>25</v>
      </c>
      <c r="U6" s="24" t="s">
        <v>26</v>
      </c>
      <c r="V6" s="23" t="s">
        <v>27</v>
      </c>
      <c r="W6" s="23" t="s">
        <v>28</v>
      </c>
      <c r="X6" s="6"/>
      <c r="Y6" s="6"/>
      <c r="Z6" s="6"/>
      <c r="AA6" s="6"/>
      <c r="AB6" s="6"/>
      <c r="AC6" s="6"/>
      <c r="AD6" s="6"/>
      <c r="AE6" s="6"/>
      <c r="AF6" s="6"/>
      <c r="AG6" s="6"/>
      <c r="AH6" s="6"/>
      <c r="AI6" s="6"/>
      <c r="AJ6" s="6"/>
      <c r="AK6" s="6"/>
      <c r="AL6" s="6"/>
      <c r="AM6" s="6"/>
      <c r="AN6" s="6"/>
      <c r="AO6" s="6"/>
      <c r="AP6" s="6"/>
    </row>
    <row r="7" spans="1:42" ht="11.25" customHeight="1" x14ac:dyDescent="0.3">
      <c r="A7" s="26">
        <v>1</v>
      </c>
      <c r="B7" s="27" t="s">
        <v>29</v>
      </c>
      <c r="C7" s="28">
        <v>20</v>
      </c>
      <c r="D7" s="29">
        <v>250</v>
      </c>
      <c r="E7" s="30"/>
      <c r="F7" s="31">
        <f t="shared" ref="F7:F134" si="0">E7*D7</f>
        <v>0</v>
      </c>
      <c r="G7" s="32" t="s">
        <v>30</v>
      </c>
      <c r="H7" s="33" t="s">
        <v>31</v>
      </c>
      <c r="I7" s="34" t="s">
        <v>32</v>
      </c>
      <c r="J7" s="34" t="s">
        <v>33</v>
      </c>
      <c r="K7" s="35">
        <v>9786179538209</v>
      </c>
      <c r="L7" s="35">
        <v>2023</v>
      </c>
      <c r="M7" s="35">
        <v>12</v>
      </c>
      <c r="N7" s="34" t="s">
        <v>34</v>
      </c>
      <c r="O7" s="27" t="s">
        <v>35</v>
      </c>
      <c r="P7" s="35">
        <v>205990</v>
      </c>
      <c r="Q7" s="36" t="s">
        <v>36</v>
      </c>
      <c r="R7" s="37">
        <v>0.32</v>
      </c>
      <c r="S7" s="35">
        <v>144</v>
      </c>
      <c r="T7" s="35">
        <v>150</v>
      </c>
      <c r="U7" s="35">
        <v>150</v>
      </c>
      <c r="V7" s="34" t="s">
        <v>37</v>
      </c>
      <c r="W7" s="34" t="s">
        <v>38</v>
      </c>
      <c r="X7" s="6"/>
      <c r="Y7" s="6"/>
      <c r="Z7" s="6"/>
      <c r="AA7" s="6"/>
      <c r="AB7" s="6"/>
      <c r="AC7" s="6"/>
      <c r="AD7" s="6"/>
      <c r="AE7" s="6"/>
      <c r="AF7" s="6"/>
      <c r="AG7" s="6"/>
      <c r="AH7" s="6"/>
      <c r="AI7" s="6"/>
      <c r="AJ7" s="6"/>
      <c r="AK7" s="6"/>
      <c r="AL7" s="6"/>
      <c r="AM7" s="6"/>
      <c r="AN7" s="6"/>
      <c r="AO7" s="6"/>
      <c r="AP7" s="6"/>
    </row>
    <row r="8" spans="1:42" ht="11.25" customHeight="1" x14ac:dyDescent="0.3">
      <c r="A8" s="26">
        <v>2</v>
      </c>
      <c r="B8" s="38" t="s">
        <v>39</v>
      </c>
      <c r="C8" s="39">
        <v>5</v>
      </c>
      <c r="D8" s="40">
        <v>900</v>
      </c>
      <c r="E8" s="30"/>
      <c r="F8" s="41">
        <f t="shared" si="0"/>
        <v>0</v>
      </c>
      <c r="G8" s="42" t="s">
        <v>40</v>
      </c>
      <c r="H8" s="43"/>
      <c r="I8" s="44" t="s">
        <v>41</v>
      </c>
      <c r="J8" s="44" t="s">
        <v>33</v>
      </c>
      <c r="K8" s="45">
        <v>9786176796862</v>
      </c>
      <c r="L8" s="45">
        <v>2019</v>
      </c>
      <c r="M8" s="45">
        <v>5</v>
      </c>
      <c r="N8" s="44" t="s">
        <v>34</v>
      </c>
      <c r="O8" s="38" t="s">
        <v>42</v>
      </c>
      <c r="P8" s="45">
        <v>142516</v>
      </c>
      <c r="Q8" s="46" t="s">
        <v>43</v>
      </c>
      <c r="R8" s="47">
        <v>1.175</v>
      </c>
      <c r="S8" s="45">
        <v>312</v>
      </c>
      <c r="T8" s="45">
        <v>190</v>
      </c>
      <c r="U8" s="45">
        <v>250</v>
      </c>
      <c r="V8" s="44" t="s">
        <v>44</v>
      </c>
      <c r="W8" s="44" t="s">
        <v>38</v>
      </c>
      <c r="X8" s="6"/>
      <c r="Y8" s="6"/>
      <c r="Z8" s="6"/>
      <c r="AA8" s="6"/>
      <c r="AB8" s="6"/>
      <c r="AC8" s="6"/>
      <c r="AD8" s="6"/>
      <c r="AE8" s="6"/>
      <c r="AF8" s="6"/>
      <c r="AG8" s="6"/>
      <c r="AH8" s="6"/>
      <c r="AI8" s="6"/>
      <c r="AJ8" s="6"/>
      <c r="AK8" s="6"/>
      <c r="AL8" s="6"/>
      <c r="AM8" s="6"/>
      <c r="AN8" s="6"/>
      <c r="AO8" s="6"/>
      <c r="AP8" s="6"/>
    </row>
    <row r="9" spans="1:42" ht="11.25" customHeight="1" x14ac:dyDescent="0.3">
      <c r="A9" s="26">
        <v>3</v>
      </c>
      <c r="B9" s="38" t="s">
        <v>45</v>
      </c>
      <c r="C9" s="39">
        <v>5</v>
      </c>
      <c r="D9" s="40">
        <v>900</v>
      </c>
      <c r="E9" s="30"/>
      <c r="F9" s="41">
        <f t="shared" si="0"/>
        <v>0</v>
      </c>
      <c r="G9" s="42" t="s">
        <v>40</v>
      </c>
      <c r="H9" s="42"/>
      <c r="I9" s="44" t="s">
        <v>41</v>
      </c>
      <c r="J9" s="44" t="s">
        <v>33</v>
      </c>
      <c r="K9" s="45">
        <v>9786176797319</v>
      </c>
      <c r="L9" s="45">
        <v>2019</v>
      </c>
      <c r="M9" s="45">
        <v>10</v>
      </c>
      <c r="N9" s="44" t="s">
        <v>34</v>
      </c>
      <c r="O9" s="38" t="s">
        <v>46</v>
      </c>
      <c r="P9" s="45">
        <v>197705</v>
      </c>
      <c r="Q9" s="46" t="s">
        <v>47</v>
      </c>
      <c r="R9" s="48">
        <v>1.1240000000000001</v>
      </c>
      <c r="S9" s="45">
        <v>320</v>
      </c>
      <c r="T9" s="45">
        <v>190</v>
      </c>
      <c r="U9" s="45">
        <v>250</v>
      </c>
      <c r="V9" s="44" t="s">
        <v>44</v>
      </c>
      <c r="W9" s="44" t="s">
        <v>38</v>
      </c>
      <c r="X9" s="6"/>
      <c r="Y9" s="6"/>
      <c r="Z9" s="6"/>
      <c r="AA9" s="6"/>
      <c r="AB9" s="6"/>
      <c r="AC9" s="6"/>
      <c r="AD9" s="6"/>
      <c r="AE9" s="6"/>
      <c r="AF9" s="6"/>
      <c r="AG9" s="6"/>
      <c r="AH9" s="6"/>
      <c r="AI9" s="6"/>
      <c r="AJ9" s="6"/>
      <c r="AK9" s="6"/>
      <c r="AL9" s="6"/>
      <c r="AM9" s="6"/>
      <c r="AN9" s="6"/>
      <c r="AO9" s="6"/>
      <c r="AP9" s="6"/>
    </row>
    <row r="10" spans="1:42" ht="11.25" customHeight="1" x14ac:dyDescent="0.3">
      <c r="A10" s="26">
        <v>4</v>
      </c>
      <c r="B10" s="49" t="s">
        <v>48</v>
      </c>
      <c r="C10" s="50">
        <v>10</v>
      </c>
      <c r="D10" s="51">
        <v>450</v>
      </c>
      <c r="E10" s="30"/>
      <c r="F10" s="52">
        <f t="shared" si="0"/>
        <v>0</v>
      </c>
      <c r="G10" s="53" t="s">
        <v>40</v>
      </c>
      <c r="H10" s="54" t="s">
        <v>49</v>
      </c>
      <c r="I10" s="55" t="s">
        <v>50</v>
      </c>
      <c r="J10" s="55" t="s">
        <v>33</v>
      </c>
      <c r="K10" s="56">
        <v>9789664482391</v>
      </c>
      <c r="L10" s="57">
        <v>2024</v>
      </c>
      <c r="M10" s="57">
        <v>1</v>
      </c>
      <c r="N10" s="55" t="s">
        <v>34</v>
      </c>
      <c r="O10" s="49" t="s">
        <v>51</v>
      </c>
      <c r="P10" s="56">
        <v>204605</v>
      </c>
      <c r="Q10" s="57" t="s">
        <v>52</v>
      </c>
      <c r="R10" s="58">
        <v>0.44700000000000001</v>
      </c>
      <c r="S10" s="56">
        <v>232</v>
      </c>
      <c r="T10" s="56">
        <v>150</v>
      </c>
      <c r="U10" s="56">
        <v>190</v>
      </c>
      <c r="V10" s="55" t="s">
        <v>53</v>
      </c>
      <c r="W10" s="55" t="s">
        <v>38</v>
      </c>
      <c r="X10" s="6"/>
      <c r="Y10" s="6"/>
      <c r="Z10" s="6"/>
      <c r="AA10" s="6"/>
      <c r="AB10" s="6"/>
      <c r="AC10" s="6"/>
      <c r="AD10" s="6"/>
      <c r="AE10" s="6"/>
      <c r="AF10" s="6"/>
      <c r="AG10" s="6"/>
      <c r="AH10" s="6"/>
      <c r="AI10" s="6"/>
      <c r="AJ10" s="6"/>
      <c r="AK10" s="6"/>
      <c r="AL10" s="6"/>
      <c r="AM10" s="6"/>
      <c r="AN10" s="6"/>
      <c r="AO10" s="6"/>
      <c r="AP10" s="6"/>
    </row>
    <row r="11" spans="1:42" ht="11.25" customHeight="1" x14ac:dyDescent="0.3">
      <c r="A11" s="26">
        <v>5</v>
      </c>
      <c r="B11" s="38" t="s">
        <v>54</v>
      </c>
      <c r="C11" s="59">
        <v>8</v>
      </c>
      <c r="D11" s="40">
        <v>350</v>
      </c>
      <c r="E11" s="30"/>
      <c r="F11" s="41">
        <f t="shared" si="0"/>
        <v>0</v>
      </c>
      <c r="G11" s="42" t="s">
        <v>40</v>
      </c>
      <c r="H11" s="60"/>
      <c r="I11" s="44" t="s">
        <v>55</v>
      </c>
      <c r="J11" s="44" t="s">
        <v>33</v>
      </c>
      <c r="K11" s="45">
        <v>9789662909890</v>
      </c>
      <c r="L11" s="45">
        <v>2012</v>
      </c>
      <c r="M11" s="45">
        <v>4</v>
      </c>
      <c r="N11" s="44" t="s">
        <v>34</v>
      </c>
      <c r="O11" s="38" t="s">
        <v>56</v>
      </c>
      <c r="P11" s="45">
        <v>56955</v>
      </c>
      <c r="Q11" s="46" t="s">
        <v>57</v>
      </c>
      <c r="R11" s="48">
        <v>0.59499999999999997</v>
      </c>
      <c r="S11" s="45">
        <v>72</v>
      </c>
      <c r="T11" s="45">
        <v>290</v>
      </c>
      <c r="U11" s="45">
        <v>216</v>
      </c>
      <c r="V11" s="44" t="s">
        <v>58</v>
      </c>
      <c r="W11" s="44" t="s">
        <v>38</v>
      </c>
      <c r="X11" s="6"/>
      <c r="Y11" s="6"/>
      <c r="Z11" s="6"/>
      <c r="AA11" s="6"/>
      <c r="AB11" s="6"/>
      <c r="AC11" s="6"/>
      <c r="AD11" s="6"/>
      <c r="AE11" s="6"/>
      <c r="AF11" s="6"/>
      <c r="AG11" s="6"/>
      <c r="AH11" s="6"/>
      <c r="AI11" s="6"/>
      <c r="AJ11" s="6"/>
      <c r="AK11" s="6"/>
      <c r="AL11" s="6"/>
      <c r="AM11" s="6"/>
      <c r="AN11" s="6"/>
      <c r="AO11" s="6"/>
      <c r="AP11" s="6"/>
    </row>
    <row r="12" spans="1:42" ht="11.25" hidden="1" customHeight="1" x14ac:dyDescent="0.3">
      <c r="A12" s="26">
        <v>6</v>
      </c>
      <c r="B12" s="38" t="s">
        <v>59</v>
      </c>
      <c r="C12" s="39">
        <v>10</v>
      </c>
      <c r="D12" s="40">
        <v>220</v>
      </c>
      <c r="E12" s="30"/>
      <c r="F12" s="41">
        <f t="shared" si="0"/>
        <v>0</v>
      </c>
      <c r="G12" s="42" t="s">
        <v>40</v>
      </c>
      <c r="H12" s="61" t="s">
        <v>60</v>
      </c>
      <c r="I12" s="44" t="s">
        <v>55</v>
      </c>
      <c r="J12" s="44" t="s">
        <v>33</v>
      </c>
      <c r="K12" s="45">
        <v>9786176790723</v>
      </c>
      <c r="L12" s="45">
        <v>2014</v>
      </c>
      <c r="M12" s="45">
        <v>6</v>
      </c>
      <c r="N12" s="44" t="s">
        <v>34</v>
      </c>
      <c r="O12" s="38" t="s">
        <v>61</v>
      </c>
      <c r="P12" s="45">
        <v>84862</v>
      </c>
      <c r="Q12" s="46" t="s">
        <v>62</v>
      </c>
      <c r="R12" s="48">
        <v>0.36499999999999999</v>
      </c>
      <c r="S12" s="45">
        <v>32</v>
      </c>
      <c r="T12" s="45">
        <v>240</v>
      </c>
      <c r="U12" s="45">
        <v>240</v>
      </c>
      <c r="V12" s="44" t="s">
        <v>63</v>
      </c>
      <c r="W12" s="44" t="s">
        <v>38</v>
      </c>
      <c r="X12" s="6"/>
      <c r="Y12" s="6"/>
      <c r="Z12" s="6"/>
      <c r="AA12" s="6"/>
      <c r="AB12" s="6"/>
      <c r="AC12" s="6"/>
      <c r="AD12" s="6"/>
      <c r="AE12" s="6"/>
      <c r="AF12" s="6"/>
      <c r="AG12" s="6"/>
      <c r="AH12" s="6"/>
      <c r="AI12" s="6"/>
      <c r="AJ12" s="6"/>
      <c r="AK12" s="6"/>
      <c r="AL12" s="6"/>
      <c r="AM12" s="6"/>
      <c r="AN12" s="6"/>
      <c r="AO12" s="6"/>
      <c r="AP12" s="6"/>
    </row>
    <row r="13" spans="1:42" ht="11.25" customHeight="1" x14ac:dyDescent="0.3">
      <c r="A13" s="26">
        <v>7</v>
      </c>
      <c r="B13" s="38" t="s">
        <v>64</v>
      </c>
      <c r="C13" s="39">
        <v>10</v>
      </c>
      <c r="D13" s="40">
        <v>280</v>
      </c>
      <c r="E13" s="30"/>
      <c r="F13" s="41">
        <f t="shared" si="0"/>
        <v>0</v>
      </c>
      <c r="G13" s="42" t="s">
        <v>40</v>
      </c>
      <c r="H13" s="43" t="s">
        <v>31</v>
      </c>
      <c r="I13" s="44" t="s">
        <v>65</v>
      </c>
      <c r="J13" s="44" t="s">
        <v>66</v>
      </c>
      <c r="K13" s="45">
        <v>9786176790044</v>
      </c>
      <c r="L13" s="45">
        <v>2013</v>
      </c>
      <c r="M13" s="45">
        <v>3</v>
      </c>
      <c r="N13" s="44" t="s">
        <v>67</v>
      </c>
      <c r="O13" s="38" t="s">
        <v>68</v>
      </c>
      <c r="P13" s="45">
        <v>44979</v>
      </c>
      <c r="Q13" s="46" t="s">
        <v>69</v>
      </c>
      <c r="R13" s="48">
        <v>0.59699999999999998</v>
      </c>
      <c r="S13" s="45">
        <v>72</v>
      </c>
      <c r="T13" s="45">
        <v>215</v>
      </c>
      <c r="U13" s="45">
        <v>300</v>
      </c>
      <c r="V13" s="44" t="s">
        <v>70</v>
      </c>
      <c r="W13" s="44" t="s">
        <v>38</v>
      </c>
      <c r="X13" s="6"/>
      <c r="Y13" s="6"/>
      <c r="Z13" s="6"/>
      <c r="AA13" s="6"/>
      <c r="AB13" s="6"/>
      <c r="AC13" s="6"/>
      <c r="AD13" s="6"/>
      <c r="AE13" s="6"/>
      <c r="AF13" s="6"/>
      <c r="AG13" s="6"/>
      <c r="AH13" s="6"/>
      <c r="AI13" s="6"/>
      <c r="AJ13" s="6"/>
      <c r="AK13" s="6"/>
      <c r="AL13" s="6"/>
      <c r="AM13" s="6"/>
      <c r="AN13" s="6"/>
      <c r="AO13" s="6"/>
      <c r="AP13" s="6"/>
    </row>
    <row r="14" spans="1:42" ht="11.25" customHeight="1" x14ac:dyDescent="0.3">
      <c r="A14" s="26">
        <v>8</v>
      </c>
      <c r="B14" s="38" t="s">
        <v>71</v>
      </c>
      <c r="C14" s="39">
        <v>10</v>
      </c>
      <c r="D14" s="40">
        <v>300</v>
      </c>
      <c r="E14" s="30"/>
      <c r="F14" s="41">
        <f t="shared" si="0"/>
        <v>0</v>
      </c>
      <c r="G14" s="42" t="s">
        <v>30</v>
      </c>
      <c r="H14" s="62"/>
      <c r="I14" s="44" t="s">
        <v>72</v>
      </c>
      <c r="J14" s="44" t="s">
        <v>33</v>
      </c>
      <c r="K14" s="45">
        <v>9786176790808</v>
      </c>
      <c r="L14" s="45">
        <v>2014</v>
      </c>
      <c r="M14" s="45">
        <v>9</v>
      </c>
      <c r="N14" s="44" t="s">
        <v>73</v>
      </c>
      <c r="O14" s="38" t="s">
        <v>74</v>
      </c>
      <c r="P14" s="45">
        <v>87106</v>
      </c>
      <c r="Q14" s="46" t="s">
        <v>75</v>
      </c>
      <c r="R14" s="47">
        <v>0.54</v>
      </c>
      <c r="S14" s="45">
        <v>96</v>
      </c>
      <c r="T14" s="45">
        <v>250</v>
      </c>
      <c r="U14" s="45">
        <v>250</v>
      </c>
      <c r="V14" s="44" t="s">
        <v>76</v>
      </c>
      <c r="W14" s="44" t="s">
        <v>77</v>
      </c>
      <c r="X14" s="6"/>
      <c r="Y14" s="6"/>
      <c r="Z14" s="6"/>
      <c r="AA14" s="6"/>
      <c r="AB14" s="6"/>
      <c r="AC14" s="6"/>
      <c r="AD14" s="6"/>
      <c r="AE14" s="6"/>
      <c r="AF14" s="6"/>
      <c r="AG14" s="6"/>
      <c r="AH14" s="6"/>
      <c r="AI14" s="6"/>
      <c r="AJ14" s="6"/>
      <c r="AK14" s="6"/>
      <c r="AL14" s="6"/>
      <c r="AM14" s="6"/>
      <c r="AN14" s="6"/>
      <c r="AO14" s="6"/>
      <c r="AP14" s="6"/>
    </row>
    <row r="15" spans="1:42" ht="11.25" customHeight="1" x14ac:dyDescent="0.3">
      <c r="A15" s="26">
        <v>9</v>
      </c>
      <c r="B15" s="27" t="s">
        <v>78</v>
      </c>
      <c r="C15" s="63">
        <v>10</v>
      </c>
      <c r="D15" s="29">
        <v>300</v>
      </c>
      <c r="E15" s="30"/>
      <c r="F15" s="31">
        <f t="shared" si="0"/>
        <v>0</v>
      </c>
      <c r="G15" s="32" t="s">
        <v>30</v>
      </c>
      <c r="H15" s="33" t="s">
        <v>79</v>
      </c>
      <c r="I15" s="34" t="s">
        <v>72</v>
      </c>
      <c r="J15" s="34" t="s">
        <v>33</v>
      </c>
      <c r="K15" s="35">
        <v>9786176794646</v>
      </c>
      <c r="L15" s="35">
        <v>2017</v>
      </c>
      <c r="M15" s="35">
        <v>11</v>
      </c>
      <c r="N15" s="34" t="s">
        <v>73</v>
      </c>
      <c r="O15" s="27" t="s">
        <v>80</v>
      </c>
      <c r="P15" s="35">
        <v>164025</v>
      </c>
      <c r="Q15" s="36" t="s">
        <v>81</v>
      </c>
      <c r="R15" s="37">
        <v>0.45</v>
      </c>
      <c r="S15" s="35">
        <v>80</v>
      </c>
      <c r="T15" s="35">
        <v>250</v>
      </c>
      <c r="U15" s="35">
        <v>250</v>
      </c>
      <c r="V15" s="34" t="s">
        <v>76</v>
      </c>
      <c r="W15" s="34" t="s">
        <v>77</v>
      </c>
      <c r="X15" s="6"/>
      <c r="Y15" s="6"/>
      <c r="Z15" s="6"/>
      <c r="AA15" s="6"/>
      <c r="AB15" s="6"/>
      <c r="AC15" s="6"/>
      <c r="AD15" s="6"/>
      <c r="AE15" s="6"/>
      <c r="AF15" s="6"/>
      <c r="AG15" s="6"/>
      <c r="AH15" s="6"/>
      <c r="AI15" s="6"/>
      <c r="AJ15" s="6"/>
      <c r="AK15" s="6"/>
      <c r="AL15" s="6"/>
      <c r="AM15" s="6"/>
      <c r="AN15" s="6"/>
      <c r="AO15" s="6"/>
      <c r="AP15" s="6"/>
    </row>
    <row r="16" spans="1:42" ht="11.25" customHeight="1" x14ac:dyDescent="0.3">
      <c r="A16" s="26">
        <v>10</v>
      </c>
      <c r="B16" s="38" t="s">
        <v>82</v>
      </c>
      <c r="C16" s="39">
        <v>10</v>
      </c>
      <c r="D16" s="40">
        <v>300</v>
      </c>
      <c r="E16" s="30"/>
      <c r="F16" s="41">
        <f t="shared" si="0"/>
        <v>0</v>
      </c>
      <c r="G16" s="42" t="s">
        <v>40</v>
      </c>
      <c r="H16" s="42"/>
      <c r="I16" s="44" t="s">
        <v>83</v>
      </c>
      <c r="J16" s="44" t="s">
        <v>84</v>
      </c>
      <c r="K16" s="45">
        <v>9786176798910</v>
      </c>
      <c r="L16" s="45">
        <v>2021</v>
      </c>
      <c r="M16" s="45">
        <v>7</v>
      </c>
      <c r="N16" s="44" t="s">
        <v>85</v>
      </c>
      <c r="O16" s="38" t="s">
        <v>86</v>
      </c>
      <c r="P16" s="45">
        <v>151548</v>
      </c>
      <c r="Q16" s="46" t="s">
        <v>87</v>
      </c>
      <c r="R16" s="48">
        <v>0.3</v>
      </c>
      <c r="S16" s="45">
        <v>160</v>
      </c>
      <c r="T16" s="45">
        <v>127</v>
      </c>
      <c r="U16" s="45">
        <v>178</v>
      </c>
      <c r="V16" s="44" t="s">
        <v>88</v>
      </c>
      <c r="W16" s="44" t="s">
        <v>38</v>
      </c>
      <c r="X16" s="6"/>
      <c r="Y16" s="6"/>
      <c r="Z16" s="6"/>
      <c r="AA16" s="6"/>
      <c r="AB16" s="6"/>
      <c r="AC16" s="6"/>
      <c r="AD16" s="6"/>
      <c r="AE16" s="6"/>
      <c r="AF16" s="6"/>
      <c r="AG16" s="6"/>
      <c r="AH16" s="6"/>
      <c r="AI16" s="6"/>
      <c r="AJ16" s="6"/>
      <c r="AK16" s="6"/>
      <c r="AL16" s="6"/>
      <c r="AM16" s="6"/>
      <c r="AN16" s="6"/>
      <c r="AO16" s="6"/>
      <c r="AP16" s="6"/>
    </row>
    <row r="17" spans="1:42" ht="11.25" customHeight="1" x14ac:dyDescent="0.3">
      <c r="A17" s="26">
        <v>11</v>
      </c>
      <c r="B17" s="38" t="s">
        <v>89</v>
      </c>
      <c r="C17" s="39">
        <v>6</v>
      </c>
      <c r="D17" s="40">
        <v>500</v>
      </c>
      <c r="E17" s="30"/>
      <c r="F17" s="41">
        <f t="shared" si="0"/>
        <v>0</v>
      </c>
      <c r="G17" s="42" t="s">
        <v>40</v>
      </c>
      <c r="H17" s="60"/>
      <c r="I17" s="44" t="s">
        <v>90</v>
      </c>
      <c r="J17" s="44" t="s">
        <v>84</v>
      </c>
      <c r="K17" s="45">
        <v>9786176795308</v>
      </c>
      <c r="L17" s="45">
        <v>2018</v>
      </c>
      <c r="M17" s="45">
        <v>11</v>
      </c>
      <c r="N17" s="44" t="s">
        <v>85</v>
      </c>
      <c r="O17" s="38" t="s">
        <v>91</v>
      </c>
      <c r="P17" s="45">
        <v>183249</v>
      </c>
      <c r="Q17" s="46" t="s">
        <v>92</v>
      </c>
      <c r="R17" s="47">
        <v>0.82499999999999996</v>
      </c>
      <c r="S17" s="45">
        <v>240</v>
      </c>
      <c r="T17" s="45">
        <v>190</v>
      </c>
      <c r="U17" s="45">
        <v>240</v>
      </c>
      <c r="V17" s="44" t="s">
        <v>93</v>
      </c>
      <c r="W17" s="44" t="s">
        <v>38</v>
      </c>
      <c r="X17" s="6"/>
      <c r="Y17" s="6"/>
      <c r="Z17" s="6"/>
      <c r="AA17" s="6"/>
      <c r="AB17" s="6"/>
      <c r="AC17" s="6"/>
      <c r="AD17" s="6"/>
      <c r="AE17" s="6"/>
      <c r="AF17" s="6"/>
      <c r="AG17" s="6"/>
      <c r="AH17" s="6"/>
      <c r="AI17" s="6"/>
      <c r="AJ17" s="6"/>
      <c r="AK17" s="6"/>
      <c r="AL17" s="6"/>
      <c r="AM17" s="6"/>
      <c r="AN17" s="6"/>
      <c r="AO17" s="6"/>
      <c r="AP17" s="6"/>
    </row>
    <row r="18" spans="1:42" ht="11.25" customHeight="1" x14ac:dyDescent="0.3">
      <c r="A18" s="26">
        <v>12</v>
      </c>
      <c r="B18" s="38" t="s">
        <v>94</v>
      </c>
      <c r="C18" s="39">
        <v>6</v>
      </c>
      <c r="D18" s="40">
        <v>350</v>
      </c>
      <c r="E18" s="30"/>
      <c r="F18" s="41">
        <f t="shared" si="0"/>
        <v>0</v>
      </c>
      <c r="G18" s="42" t="s">
        <v>40</v>
      </c>
      <c r="H18" s="42"/>
      <c r="I18" s="44" t="s">
        <v>95</v>
      </c>
      <c r="J18" s="44" t="s">
        <v>84</v>
      </c>
      <c r="K18" s="45">
        <v>9786176798897</v>
      </c>
      <c r="L18" s="45">
        <v>2021</v>
      </c>
      <c r="M18" s="45">
        <v>4</v>
      </c>
      <c r="N18" s="44" t="s">
        <v>85</v>
      </c>
      <c r="O18" s="38" t="s">
        <v>96</v>
      </c>
      <c r="P18" s="45">
        <v>146945</v>
      </c>
      <c r="Q18" s="46" t="s">
        <v>97</v>
      </c>
      <c r="R18" s="48">
        <v>0.81299999999999994</v>
      </c>
      <c r="S18" s="45">
        <v>288</v>
      </c>
      <c r="T18" s="45">
        <v>170</v>
      </c>
      <c r="U18" s="45">
        <v>235</v>
      </c>
      <c r="V18" s="44" t="s">
        <v>98</v>
      </c>
      <c r="W18" s="44" t="s">
        <v>38</v>
      </c>
      <c r="X18" s="6"/>
      <c r="Y18" s="6"/>
      <c r="Z18" s="6"/>
      <c r="AA18" s="6"/>
      <c r="AB18" s="6"/>
      <c r="AC18" s="6"/>
      <c r="AD18" s="6"/>
      <c r="AE18" s="6"/>
      <c r="AF18" s="6"/>
      <c r="AG18" s="6"/>
      <c r="AH18" s="6"/>
      <c r="AI18" s="6"/>
      <c r="AJ18" s="6"/>
      <c r="AK18" s="6"/>
      <c r="AL18" s="6"/>
      <c r="AM18" s="6"/>
      <c r="AN18" s="6"/>
      <c r="AO18" s="6"/>
      <c r="AP18" s="6"/>
    </row>
    <row r="19" spans="1:42" ht="11.25" customHeight="1" x14ac:dyDescent="0.3">
      <c r="A19" s="26">
        <v>13</v>
      </c>
      <c r="B19" s="38" t="s">
        <v>99</v>
      </c>
      <c r="C19" s="39">
        <v>5</v>
      </c>
      <c r="D19" s="40">
        <v>750</v>
      </c>
      <c r="E19" s="30"/>
      <c r="F19" s="41">
        <f t="shared" si="0"/>
        <v>0</v>
      </c>
      <c r="G19" s="42" t="s">
        <v>40</v>
      </c>
      <c r="H19" s="42"/>
      <c r="I19" s="44" t="s">
        <v>100</v>
      </c>
      <c r="J19" s="44" t="s">
        <v>84</v>
      </c>
      <c r="K19" s="45">
        <v>9786176795797</v>
      </c>
      <c r="L19" s="45">
        <v>2022</v>
      </c>
      <c r="M19" s="45">
        <v>7</v>
      </c>
      <c r="N19" s="44" t="s">
        <v>101</v>
      </c>
      <c r="O19" s="38" t="s">
        <v>102</v>
      </c>
      <c r="P19" s="45">
        <v>172562</v>
      </c>
      <c r="Q19" s="46" t="s">
        <v>103</v>
      </c>
      <c r="R19" s="48">
        <v>1.25</v>
      </c>
      <c r="S19" s="45">
        <v>336</v>
      </c>
      <c r="T19" s="45">
        <v>190</v>
      </c>
      <c r="U19" s="45">
        <v>250</v>
      </c>
      <c r="V19" s="44" t="s">
        <v>44</v>
      </c>
      <c r="W19" s="44" t="s">
        <v>38</v>
      </c>
      <c r="X19" s="6"/>
      <c r="Y19" s="6"/>
      <c r="Z19" s="6"/>
      <c r="AA19" s="6"/>
      <c r="AB19" s="6"/>
      <c r="AC19" s="6"/>
      <c r="AD19" s="6"/>
      <c r="AE19" s="6"/>
      <c r="AF19" s="6"/>
      <c r="AG19" s="6"/>
      <c r="AH19" s="6"/>
      <c r="AI19" s="6"/>
      <c r="AJ19" s="6"/>
      <c r="AK19" s="6"/>
      <c r="AL19" s="6"/>
      <c r="AM19" s="6"/>
      <c r="AN19" s="6"/>
      <c r="AO19" s="6"/>
      <c r="AP19" s="6"/>
    </row>
    <row r="20" spans="1:42" ht="11.25" customHeight="1" x14ac:dyDescent="0.3">
      <c r="A20" s="26">
        <v>14</v>
      </c>
      <c r="B20" s="38" t="s">
        <v>104</v>
      </c>
      <c r="C20" s="59">
        <v>4</v>
      </c>
      <c r="D20" s="40">
        <v>1200</v>
      </c>
      <c r="E20" s="30"/>
      <c r="F20" s="41">
        <f t="shared" si="0"/>
        <v>0</v>
      </c>
      <c r="G20" s="42" t="s">
        <v>40</v>
      </c>
      <c r="H20" s="60"/>
      <c r="I20" s="44" t="s">
        <v>105</v>
      </c>
      <c r="J20" s="44" t="s">
        <v>84</v>
      </c>
      <c r="K20" s="45">
        <v>9789664480779</v>
      </c>
      <c r="L20" s="45">
        <v>2023</v>
      </c>
      <c r="M20" s="45">
        <v>3</v>
      </c>
      <c r="N20" s="44" t="s">
        <v>101</v>
      </c>
      <c r="O20" s="38" t="s">
        <v>106</v>
      </c>
      <c r="P20" s="45">
        <v>185202</v>
      </c>
      <c r="Q20" s="46" t="s">
        <v>107</v>
      </c>
      <c r="R20" s="47">
        <v>1.26</v>
      </c>
      <c r="S20" s="45">
        <v>488</v>
      </c>
      <c r="T20" s="45">
        <v>165</v>
      </c>
      <c r="U20" s="45">
        <v>215</v>
      </c>
      <c r="V20" s="44" t="s">
        <v>108</v>
      </c>
      <c r="W20" s="44" t="s">
        <v>38</v>
      </c>
      <c r="X20" s="6"/>
      <c r="Y20" s="6"/>
      <c r="Z20" s="6"/>
      <c r="AA20" s="6"/>
      <c r="AB20" s="6"/>
      <c r="AC20" s="6"/>
      <c r="AD20" s="6"/>
      <c r="AE20" s="6"/>
      <c r="AF20" s="6"/>
      <c r="AG20" s="6"/>
      <c r="AH20" s="6"/>
      <c r="AI20" s="6"/>
      <c r="AJ20" s="6"/>
      <c r="AK20" s="6"/>
      <c r="AL20" s="6"/>
      <c r="AM20" s="6"/>
      <c r="AN20" s="6"/>
      <c r="AO20" s="6"/>
      <c r="AP20" s="6"/>
    </row>
    <row r="21" spans="1:42" ht="11.25" customHeight="1" x14ac:dyDescent="0.3">
      <c r="A21" s="26">
        <v>15</v>
      </c>
      <c r="B21" s="38" t="s">
        <v>109</v>
      </c>
      <c r="C21" s="39">
        <v>4</v>
      </c>
      <c r="D21" s="40">
        <v>1100</v>
      </c>
      <c r="E21" s="30"/>
      <c r="F21" s="41">
        <f t="shared" si="0"/>
        <v>0</v>
      </c>
      <c r="G21" s="42" t="s">
        <v>40</v>
      </c>
      <c r="H21" s="42"/>
      <c r="I21" s="44" t="s">
        <v>110</v>
      </c>
      <c r="J21" s="44" t="s">
        <v>84</v>
      </c>
      <c r="K21" s="45">
        <v>9786176792581</v>
      </c>
      <c r="L21" s="45">
        <v>2016</v>
      </c>
      <c r="M21" s="45">
        <v>9</v>
      </c>
      <c r="N21" s="44" t="s">
        <v>111</v>
      </c>
      <c r="O21" s="38" t="s">
        <v>112</v>
      </c>
      <c r="P21" s="45">
        <v>143627</v>
      </c>
      <c r="Q21" s="46" t="s">
        <v>113</v>
      </c>
      <c r="R21" s="48">
        <v>1.62</v>
      </c>
      <c r="S21" s="45">
        <v>448</v>
      </c>
      <c r="T21" s="45">
        <v>190</v>
      </c>
      <c r="U21" s="45">
        <v>250</v>
      </c>
      <c r="V21" s="44" t="s">
        <v>44</v>
      </c>
      <c r="W21" s="44" t="s">
        <v>38</v>
      </c>
      <c r="X21" s="6"/>
      <c r="Y21" s="6"/>
      <c r="Z21" s="6"/>
      <c r="AA21" s="6"/>
      <c r="AB21" s="6"/>
      <c r="AC21" s="6"/>
      <c r="AD21" s="6"/>
      <c r="AE21" s="6"/>
      <c r="AF21" s="6"/>
      <c r="AG21" s="6"/>
      <c r="AH21" s="6"/>
      <c r="AI21" s="6"/>
      <c r="AJ21" s="6"/>
      <c r="AK21" s="6"/>
      <c r="AL21" s="6"/>
      <c r="AM21" s="6"/>
      <c r="AN21" s="6"/>
      <c r="AO21" s="6"/>
      <c r="AP21" s="6"/>
    </row>
    <row r="22" spans="1:42" ht="11.25" hidden="1" customHeight="1" x14ac:dyDescent="0.3">
      <c r="A22" s="26">
        <v>16</v>
      </c>
      <c r="B22" s="38" t="s">
        <v>114</v>
      </c>
      <c r="C22" s="39">
        <v>5</v>
      </c>
      <c r="D22" s="40">
        <v>900</v>
      </c>
      <c r="E22" s="30"/>
      <c r="F22" s="41">
        <f t="shared" si="0"/>
        <v>0</v>
      </c>
      <c r="G22" s="42" t="s">
        <v>40</v>
      </c>
      <c r="H22" s="60" t="s">
        <v>60</v>
      </c>
      <c r="I22" s="44" t="s">
        <v>110</v>
      </c>
      <c r="J22" s="44" t="s">
        <v>84</v>
      </c>
      <c r="K22" s="45">
        <v>9786176796664</v>
      </c>
      <c r="L22" s="45">
        <v>2019</v>
      </c>
      <c r="M22" s="45">
        <v>5</v>
      </c>
      <c r="N22" s="44" t="s">
        <v>111</v>
      </c>
      <c r="O22" s="38" t="s">
        <v>115</v>
      </c>
      <c r="P22" s="45">
        <v>142513</v>
      </c>
      <c r="Q22" s="46" t="s">
        <v>116</v>
      </c>
      <c r="R22" s="48">
        <v>1.1830000000000001</v>
      </c>
      <c r="S22" s="45">
        <v>312</v>
      </c>
      <c r="T22" s="45">
        <v>190</v>
      </c>
      <c r="U22" s="45">
        <v>250</v>
      </c>
      <c r="V22" s="44" t="s">
        <v>44</v>
      </c>
      <c r="W22" s="44" t="s">
        <v>38</v>
      </c>
      <c r="X22" s="6"/>
      <c r="Y22" s="6"/>
      <c r="Z22" s="6"/>
      <c r="AA22" s="6"/>
      <c r="AB22" s="6"/>
      <c r="AC22" s="6"/>
      <c r="AD22" s="6"/>
      <c r="AE22" s="6"/>
      <c r="AF22" s="6"/>
      <c r="AG22" s="6"/>
      <c r="AH22" s="6"/>
      <c r="AI22" s="6"/>
      <c r="AJ22" s="6"/>
      <c r="AK22" s="6"/>
      <c r="AL22" s="6"/>
      <c r="AM22" s="6"/>
      <c r="AN22" s="6"/>
      <c r="AO22" s="6"/>
      <c r="AP22" s="6"/>
    </row>
    <row r="23" spans="1:42" ht="11.25" customHeight="1" x14ac:dyDescent="0.3">
      <c r="A23" s="26">
        <v>17</v>
      </c>
      <c r="B23" s="38" t="s">
        <v>117</v>
      </c>
      <c r="C23" s="39">
        <v>3</v>
      </c>
      <c r="D23" s="40">
        <v>1000</v>
      </c>
      <c r="E23" s="30"/>
      <c r="F23" s="41">
        <f t="shared" si="0"/>
        <v>0</v>
      </c>
      <c r="G23" s="42" t="s">
        <v>40</v>
      </c>
      <c r="H23" s="42"/>
      <c r="I23" s="44" t="s">
        <v>110</v>
      </c>
      <c r="J23" s="44" t="s">
        <v>84</v>
      </c>
      <c r="K23" s="45">
        <v>9786176799597</v>
      </c>
      <c r="L23" s="45">
        <v>2021</v>
      </c>
      <c r="M23" s="45">
        <v>10</v>
      </c>
      <c r="N23" s="44" t="s">
        <v>111</v>
      </c>
      <c r="O23" s="38" t="s">
        <v>118</v>
      </c>
      <c r="P23" s="45">
        <v>158231</v>
      </c>
      <c r="Q23" s="46" t="s">
        <v>119</v>
      </c>
      <c r="R23" s="48">
        <v>1.48</v>
      </c>
      <c r="S23" s="45">
        <v>408</v>
      </c>
      <c r="T23" s="45">
        <v>190</v>
      </c>
      <c r="U23" s="45">
        <v>250</v>
      </c>
      <c r="V23" s="44" t="s">
        <v>44</v>
      </c>
      <c r="W23" s="44" t="s">
        <v>38</v>
      </c>
      <c r="X23" s="6"/>
      <c r="Y23" s="6"/>
      <c r="Z23" s="6"/>
      <c r="AA23" s="6"/>
      <c r="AB23" s="6"/>
      <c r="AC23" s="6"/>
      <c r="AD23" s="6"/>
      <c r="AE23" s="6"/>
      <c r="AF23" s="6"/>
      <c r="AG23" s="6"/>
      <c r="AH23" s="6"/>
      <c r="AI23" s="6"/>
      <c r="AJ23" s="6"/>
      <c r="AK23" s="6"/>
      <c r="AL23" s="6"/>
      <c r="AM23" s="6"/>
      <c r="AN23" s="6"/>
      <c r="AO23" s="6"/>
      <c r="AP23" s="6"/>
    </row>
    <row r="24" spans="1:42" ht="11.25" hidden="1" customHeight="1" x14ac:dyDescent="0.3">
      <c r="A24" s="26">
        <v>18</v>
      </c>
      <c r="B24" s="38" t="s">
        <v>120</v>
      </c>
      <c r="C24" s="39">
        <v>8</v>
      </c>
      <c r="D24" s="40">
        <v>220</v>
      </c>
      <c r="E24" s="30"/>
      <c r="F24" s="41">
        <f t="shared" si="0"/>
        <v>0</v>
      </c>
      <c r="G24" s="42" t="s">
        <v>40</v>
      </c>
      <c r="H24" s="61" t="s">
        <v>60</v>
      </c>
      <c r="I24" s="44" t="s">
        <v>121</v>
      </c>
      <c r="J24" s="44" t="s">
        <v>122</v>
      </c>
      <c r="K24" s="45">
        <v>9786176794875</v>
      </c>
      <c r="L24" s="45">
        <v>2018</v>
      </c>
      <c r="M24" s="45">
        <v>2</v>
      </c>
      <c r="N24" s="44" t="s">
        <v>123</v>
      </c>
      <c r="O24" s="38" t="s">
        <v>124</v>
      </c>
      <c r="P24" s="45">
        <v>168893</v>
      </c>
      <c r="Q24" s="46" t="s">
        <v>125</v>
      </c>
      <c r="R24" s="48">
        <v>0.54</v>
      </c>
      <c r="S24" s="45">
        <v>224</v>
      </c>
      <c r="T24" s="45">
        <v>165</v>
      </c>
      <c r="U24" s="45">
        <v>215</v>
      </c>
      <c r="V24" s="44" t="s">
        <v>108</v>
      </c>
      <c r="W24" s="44" t="s">
        <v>38</v>
      </c>
      <c r="X24" s="6"/>
      <c r="Y24" s="6"/>
      <c r="Z24" s="6"/>
      <c r="AA24" s="6"/>
      <c r="AB24" s="6"/>
      <c r="AC24" s="6"/>
      <c r="AD24" s="6"/>
      <c r="AE24" s="6"/>
      <c r="AF24" s="6"/>
      <c r="AG24" s="6"/>
      <c r="AH24" s="6"/>
      <c r="AI24" s="6"/>
      <c r="AJ24" s="6"/>
      <c r="AK24" s="6"/>
      <c r="AL24" s="6"/>
      <c r="AM24" s="6"/>
      <c r="AN24" s="6"/>
      <c r="AO24" s="6"/>
      <c r="AP24" s="6"/>
    </row>
    <row r="25" spans="1:42" ht="11.25" customHeight="1" x14ac:dyDescent="0.3">
      <c r="A25" s="26">
        <v>19</v>
      </c>
      <c r="B25" s="38" t="s">
        <v>126</v>
      </c>
      <c r="C25" s="39">
        <v>10</v>
      </c>
      <c r="D25" s="64">
        <v>150</v>
      </c>
      <c r="E25" s="30"/>
      <c r="F25" s="41">
        <f t="shared" si="0"/>
        <v>0</v>
      </c>
      <c r="G25" s="42" t="s">
        <v>40</v>
      </c>
      <c r="H25" s="42" t="s">
        <v>127</v>
      </c>
      <c r="I25" s="44" t="s">
        <v>128</v>
      </c>
      <c r="J25" s="44" t="s">
        <v>129</v>
      </c>
      <c r="K25" s="45">
        <v>9786176798521</v>
      </c>
      <c r="L25" s="45">
        <v>2021</v>
      </c>
      <c r="M25" s="45">
        <v>2</v>
      </c>
      <c r="N25" s="44" t="s">
        <v>123</v>
      </c>
      <c r="O25" s="38" t="s">
        <v>130</v>
      </c>
      <c r="P25" s="45">
        <v>142951</v>
      </c>
      <c r="Q25" s="46" t="s">
        <v>131</v>
      </c>
      <c r="R25" s="48">
        <v>0.54</v>
      </c>
      <c r="S25" s="45">
        <v>368</v>
      </c>
      <c r="T25" s="45">
        <v>145</v>
      </c>
      <c r="U25" s="45">
        <v>200</v>
      </c>
      <c r="V25" s="44" t="s">
        <v>132</v>
      </c>
      <c r="W25" s="44" t="s">
        <v>77</v>
      </c>
      <c r="X25" s="6"/>
      <c r="Y25" s="6"/>
      <c r="Z25" s="6"/>
      <c r="AA25" s="6"/>
      <c r="AB25" s="6"/>
      <c r="AC25" s="6"/>
      <c r="AD25" s="6"/>
      <c r="AE25" s="6"/>
      <c r="AF25" s="6"/>
      <c r="AG25" s="6"/>
      <c r="AH25" s="6"/>
      <c r="AI25" s="6"/>
      <c r="AJ25" s="6"/>
      <c r="AK25" s="6"/>
      <c r="AL25" s="6"/>
      <c r="AM25" s="6"/>
      <c r="AN25" s="6"/>
      <c r="AO25" s="6"/>
      <c r="AP25" s="6"/>
    </row>
    <row r="26" spans="1:42" ht="11.25" hidden="1" customHeight="1" x14ac:dyDescent="0.3">
      <c r="A26" s="26">
        <v>20</v>
      </c>
      <c r="B26" s="38" t="s">
        <v>133</v>
      </c>
      <c r="C26" s="39">
        <v>10</v>
      </c>
      <c r="D26" s="40">
        <v>120</v>
      </c>
      <c r="E26" s="30"/>
      <c r="F26" s="41">
        <f t="shared" si="0"/>
        <v>0</v>
      </c>
      <c r="G26" s="42" t="s">
        <v>40</v>
      </c>
      <c r="H26" s="61" t="s">
        <v>60</v>
      </c>
      <c r="I26" s="44" t="s">
        <v>134</v>
      </c>
      <c r="J26" s="44" t="s">
        <v>129</v>
      </c>
      <c r="K26" s="45">
        <v>9786176798347</v>
      </c>
      <c r="L26" s="45">
        <v>2020</v>
      </c>
      <c r="M26" s="45">
        <v>12</v>
      </c>
      <c r="N26" s="44" t="s">
        <v>123</v>
      </c>
      <c r="O26" s="38" t="s">
        <v>135</v>
      </c>
      <c r="P26" s="45">
        <v>142331</v>
      </c>
      <c r="Q26" s="46" t="s">
        <v>136</v>
      </c>
      <c r="R26" s="48">
        <v>0.4</v>
      </c>
      <c r="S26" s="45">
        <v>256</v>
      </c>
      <c r="T26" s="45">
        <v>145</v>
      </c>
      <c r="U26" s="45">
        <v>200</v>
      </c>
      <c r="V26" s="44" t="s">
        <v>132</v>
      </c>
      <c r="W26" s="44" t="s">
        <v>77</v>
      </c>
      <c r="X26" s="6"/>
      <c r="Y26" s="6"/>
      <c r="Z26" s="6"/>
      <c r="AA26" s="6"/>
      <c r="AB26" s="6"/>
      <c r="AC26" s="6"/>
      <c r="AD26" s="6"/>
      <c r="AE26" s="6"/>
      <c r="AF26" s="6"/>
      <c r="AG26" s="6"/>
      <c r="AH26" s="6"/>
      <c r="AI26" s="6"/>
      <c r="AJ26" s="6"/>
      <c r="AK26" s="6"/>
      <c r="AL26" s="6"/>
      <c r="AM26" s="6"/>
      <c r="AN26" s="6"/>
      <c r="AO26" s="6"/>
      <c r="AP26" s="6"/>
    </row>
    <row r="27" spans="1:42" ht="11.25" customHeight="1" x14ac:dyDescent="0.3">
      <c r="A27" s="26">
        <v>21</v>
      </c>
      <c r="B27" s="38" t="s">
        <v>137</v>
      </c>
      <c r="C27" s="59">
        <v>8</v>
      </c>
      <c r="D27" s="40">
        <v>450</v>
      </c>
      <c r="E27" s="30"/>
      <c r="F27" s="41">
        <f t="shared" si="0"/>
        <v>0</v>
      </c>
      <c r="G27" s="42" t="s">
        <v>40</v>
      </c>
      <c r="H27" s="61"/>
      <c r="I27" s="44" t="s">
        <v>138</v>
      </c>
      <c r="J27" s="44" t="s">
        <v>129</v>
      </c>
      <c r="K27" s="45">
        <v>9786176797845</v>
      </c>
      <c r="L27" s="45">
        <v>2022</v>
      </c>
      <c r="M27" s="45">
        <v>9</v>
      </c>
      <c r="N27" s="44" t="s">
        <v>123</v>
      </c>
      <c r="O27" s="38" t="s">
        <v>139</v>
      </c>
      <c r="P27" s="45">
        <v>176145</v>
      </c>
      <c r="Q27" s="46" t="s">
        <v>140</v>
      </c>
      <c r="R27" s="47">
        <v>0.59499999999999997</v>
      </c>
      <c r="S27" s="45">
        <v>472</v>
      </c>
      <c r="T27" s="45">
        <v>145</v>
      </c>
      <c r="U27" s="45">
        <v>200</v>
      </c>
      <c r="V27" s="44" t="s">
        <v>132</v>
      </c>
      <c r="W27" s="44" t="s">
        <v>77</v>
      </c>
      <c r="X27" s="6"/>
      <c r="Y27" s="6"/>
      <c r="Z27" s="6"/>
      <c r="AA27" s="6"/>
      <c r="AB27" s="6"/>
      <c r="AC27" s="6"/>
      <c r="AD27" s="6"/>
      <c r="AE27" s="6"/>
      <c r="AF27" s="6"/>
      <c r="AG27" s="6"/>
      <c r="AH27" s="6"/>
      <c r="AI27" s="6"/>
      <c r="AJ27" s="6"/>
      <c r="AK27" s="6"/>
      <c r="AL27" s="6"/>
      <c r="AM27" s="6"/>
      <c r="AN27" s="6"/>
      <c r="AO27" s="6"/>
      <c r="AP27" s="6"/>
    </row>
    <row r="28" spans="1:42" ht="11.25" customHeight="1" x14ac:dyDescent="0.3">
      <c r="A28" s="26">
        <v>22</v>
      </c>
      <c r="B28" s="38" t="s">
        <v>141</v>
      </c>
      <c r="C28" s="39">
        <v>10</v>
      </c>
      <c r="D28" s="40">
        <v>320</v>
      </c>
      <c r="E28" s="30"/>
      <c r="F28" s="41">
        <f t="shared" si="0"/>
        <v>0</v>
      </c>
      <c r="G28" s="42" t="s">
        <v>40</v>
      </c>
      <c r="H28" s="60"/>
      <c r="I28" s="44" t="s">
        <v>142</v>
      </c>
      <c r="J28" s="44" t="s">
        <v>129</v>
      </c>
      <c r="K28" s="45">
        <v>9786176796541</v>
      </c>
      <c r="L28" s="45">
        <v>2018</v>
      </c>
      <c r="M28" s="45">
        <v>11</v>
      </c>
      <c r="N28" s="44" t="s">
        <v>123</v>
      </c>
      <c r="O28" s="38" t="s">
        <v>143</v>
      </c>
      <c r="P28" s="45">
        <v>183125</v>
      </c>
      <c r="Q28" s="46" t="s">
        <v>144</v>
      </c>
      <c r="R28" s="47">
        <v>0.39500000000000002</v>
      </c>
      <c r="S28" s="45">
        <v>344</v>
      </c>
      <c r="T28" s="45">
        <v>145</v>
      </c>
      <c r="U28" s="45">
        <v>200</v>
      </c>
      <c r="V28" s="44" t="s">
        <v>132</v>
      </c>
      <c r="W28" s="44" t="s">
        <v>77</v>
      </c>
      <c r="X28" s="6"/>
      <c r="Y28" s="6"/>
      <c r="Z28" s="6"/>
      <c r="AA28" s="6"/>
      <c r="AB28" s="6"/>
      <c r="AC28" s="6"/>
      <c r="AD28" s="6"/>
      <c r="AE28" s="6"/>
      <c r="AF28" s="6"/>
      <c r="AG28" s="6"/>
      <c r="AH28" s="6"/>
      <c r="AI28" s="6"/>
      <c r="AJ28" s="6"/>
      <c r="AK28" s="6"/>
      <c r="AL28" s="6"/>
      <c r="AM28" s="6"/>
      <c r="AN28" s="6"/>
      <c r="AO28" s="6"/>
      <c r="AP28" s="6"/>
    </row>
    <row r="29" spans="1:42" ht="11.25" hidden="1" customHeight="1" x14ac:dyDescent="0.3">
      <c r="A29" s="26">
        <v>23</v>
      </c>
      <c r="B29" s="38" t="s">
        <v>145</v>
      </c>
      <c r="C29" s="39">
        <v>10</v>
      </c>
      <c r="D29" s="40">
        <v>320</v>
      </c>
      <c r="E29" s="30"/>
      <c r="F29" s="41">
        <f t="shared" si="0"/>
        <v>0</v>
      </c>
      <c r="G29" s="42" t="s">
        <v>40</v>
      </c>
      <c r="H29" s="60" t="s">
        <v>60</v>
      </c>
      <c r="I29" s="44" t="s">
        <v>142</v>
      </c>
      <c r="J29" s="44" t="s">
        <v>129</v>
      </c>
      <c r="K29" s="45">
        <v>9789664480922</v>
      </c>
      <c r="L29" s="45">
        <v>2023</v>
      </c>
      <c r="M29" s="45">
        <v>2</v>
      </c>
      <c r="N29" s="44" t="s">
        <v>123</v>
      </c>
      <c r="O29" s="38" t="s">
        <v>146</v>
      </c>
      <c r="P29" s="45">
        <v>185713</v>
      </c>
      <c r="Q29" s="46" t="s">
        <v>147</v>
      </c>
      <c r="R29" s="48">
        <v>0.39</v>
      </c>
      <c r="S29" s="45">
        <v>288</v>
      </c>
      <c r="T29" s="45">
        <v>145</v>
      </c>
      <c r="U29" s="45">
        <v>200</v>
      </c>
      <c r="V29" s="44" t="s">
        <v>132</v>
      </c>
      <c r="W29" s="44" t="s">
        <v>77</v>
      </c>
      <c r="X29" s="6"/>
      <c r="Y29" s="6"/>
      <c r="Z29" s="6"/>
      <c r="AA29" s="6"/>
      <c r="AB29" s="6"/>
      <c r="AC29" s="6"/>
      <c r="AD29" s="6"/>
      <c r="AE29" s="6"/>
      <c r="AF29" s="6"/>
      <c r="AG29" s="6"/>
      <c r="AH29" s="6"/>
      <c r="AI29" s="6"/>
      <c r="AJ29" s="6"/>
      <c r="AK29" s="6"/>
      <c r="AL29" s="6"/>
      <c r="AM29" s="6"/>
      <c r="AN29" s="6"/>
      <c r="AO29" s="6"/>
      <c r="AP29" s="6"/>
    </row>
    <row r="30" spans="1:42" ht="11.25" customHeight="1" x14ac:dyDescent="0.3">
      <c r="A30" s="26">
        <v>24</v>
      </c>
      <c r="B30" s="38" t="s">
        <v>148</v>
      </c>
      <c r="C30" s="39">
        <v>10</v>
      </c>
      <c r="D30" s="40">
        <v>350</v>
      </c>
      <c r="E30" s="30"/>
      <c r="F30" s="41">
        <f t="shared" si="0"/>
        <v>0</v>
      </c>
      <c r="G30" s="42" t="s">
        <v>40</v>
      </c>
      <c r="H30" s="60"/>
      <c r="I30" s="44" t="s">
        <v>149</v>
      </c>
      <c r="J30" s="44" t="s">
        <v>129</v>
      </c>
      <c r="K30" s="45">
        <v>9789664481301</v>
      </c>
      <c r="L30" s="45">
        <v>2023</v>
      </c>
      <c r="M30" s="45">
        <v>6</v>
      </c>
      <c r="N30" s="44" t="s">
        <v>123</v>
      </c>
      <c r="O30" s="38" t="s">
        <v>150</v>
      </c>
      <c r="P30" s="45">
        <v>193326</v>
      </c>
      <c r="Q30" s="46" t="s">
        <v>151</v>
      </c>
      <c r="R30" s="48">
        <v>0.46</v>
      </c>
      <c r="S30" s="45">
        <v>120</v>
      </c>
      <c r="T30" s="45">
        <v>200</v>
      </c>
      <c r="U30" s="45">
        <v>250</v>
      </c>
      <c r="V30" s="44" t="s">
        <v>152</v>
      </c>
      <c r="W30" s="44" t="s">
        <v>77</v>
      </c>
      <c r="X30" s="6"/>
      <c r="Y30" s="6"/>
      <c r="Z30" s="6"/>
      <c r="AA30" s="6"/>
      <c r="AB30" s="6"/>
      <c r="AC30" s="6"/>
      <c r="AD30" s="6"/>
      <c r="AE30" s="6"/>
      <c r="AF30" s="6"/>
      <c r="AG30" s="6"/>
      <c r="AH30" s="6"/>
      <c r="AI30" s="6"/>
      <c r="AJ30" s="6"/>
      <c r="AK30" s="6"/>
      <c r="AL30" s="6"/>
      <c r="AM30" s="6"/>
      <c r="AN30" s="6"/>
      <c r="AO30" s="6"/>
      <c r="AP30" s="6"/>
    </row>
    <row r="31" spans="1:42" ht="11.25" customHeight="1" x14ac:dyDescent="0.3">
      <c r="A31" s="26">
        <v>25</v>
      </c>
      <c r="B31" s="49" t="s">
        <v>153</v>
      </c>
      <c r="C31" s="50">
        <v>10</v>
      </c>
      <c r="D31" s="51">
        <v>350</v>
      </c>
      <c r="E31" s="30"/>
      <c r="F31" s="52">
        <f t="shared" si="0"/>
        <v>0</v>
      </c>
      <c r="G31" s="53" t="s">
        <v>40</v>
      </c>
      <c r="H31" s="54" t="s">
        <v>49</v>
      </c>
      <c r="I31" s="55" t="s">
        <v>154</v>
      </c>
      <c r="J31" s="55" t="s">
        <v>129</v>
      </c>
      <c r="K31" s="56">
        <v>9789664481240</v>
      </c>
      <c r="L31" s="57">
        <v>2024</v>
      </c>
      <c r="M31" s="57">
        <v>3</v>
      </c>
      <c r="N31" s="55" t="s">
        <v>123</v>
      </c>
      <c r="O31" s="49" t="s">
        <v>155</v>
      </c>
      <c r="P31" s="56">
        <v>207125</v>
      </c>
      <c r="Q31" s="57" t="s">
        <v>156</v>
      </c>
      <c r="R31" s="65"/>
      <c r="S31" s="56">
        <v>328</v>
      </c>
      <c r="T31" s="56">
        <v>145</v>
      </c>
      <c r="U31" s="56">
        <v>200</v>
      </c>
      <c r="V31" s="55" t="s">
        <v>132</v>
      </c>
      <c r="W31" s="55" t="s">
        <v>77</v>
      </c>
      <c r="X31" s="6"/>
      <c r="Y31" s="6"/>
      <c r="Z31" s="6"/>
      <c r="AA31" s="6"/>
      <c r="AB31" s="6"/>
      <c r="AC31" s="6"/>
      <c r="AD31" s="6"/>
      <c r="AE31" s="6"/>
      <c r="AF31" s="6"/>
      <c r="AG31" s="6"/>
      <c r="AH31" s="6"/>
      <c r="AI31" s="6"/>
      <c r="AJ31" s="6"/>
      <c r="AK31" s="6"/>
      <c r="AL31" s="6"/>
      <c r="AM31" s="6"/>
      <c r="AN31" s="6"/>
      <c r="AO31" s="6"/>
      <c r="AP31" s="6"/>
    </row>
    <row r="32" spans="1:42" ht="11.25" hidden="1" customHeight="1" x14ac:dyDescent="0.3">
      <c r="A32" s="26">
        <v>26</v>
      </c>
      <c r="B32" s="38" t="s">
        <v>157</v>
      </c>
      <c r="C32" s="39">
        <v>8</v>
      </c>
      <c r="D32" s="40">
        <v>280</v>
      </c>
      <c r="E32" s="30"/>
      <c r="F32" s="41">
        <f t="shared" si="0"/>
        <v>0</v>
      </c>
      <c r="G32" s="42" t="s">
        <v>40</v>
      </c>
      <c r="H32" s="60" t="s">
        <v>60</v>
      </c>
      <c r="I32" s="44" t="s">
        <v>158</v>
      </c>
      <c r="J32" s="44" t="s">
        <v>129</v>
      </c>
      <c r="K32" s="45">
        <v>9786176793618</v>
      </c>
      <c r="L32" s="45">
        <v>2017</v>
      </c>
      <c r="M32" s="45">
        <v>8</v>
      </c>
      <c r="N32" s="44" t="s">
        <v>123</v>
      </c>
      <c r="O32" s="38" t="s">
        <v>159</v>
      </c>
      <c r="P32" s="45">
        <v>159972</v>
      </c>
      <c r="Q32" s="46" t="s">
        <v>160</v>
      </c>
      <c r="R32" s="48">
        <v>0.52500000000000002</v>
      </c>
      <c r="S32" s="45">
        <v>368</v>
      </c>
      <c r="T32" s="45">
        <v>145</v>
      </c>
      <c r="U32" s="45">
        <v>200</v>
      </c>
      <c r="V32" s="44" t="s">
        <v>132</v>
      </c>
      <c r="W32" s="44" t="s">
        <v>77</v>
      </c>
      <c r="X32" s="6"/>
      <c r="Y32" s="6"/>
      <c r="Z32" s="6"/>
      <c r="AA32" s="6"/>
      <c r="AB32" s="6"/>
      <c r="AC32" s="6"/>
      <c r="AD32" s="6"/>
      <c r="AE32" s="6"/>
      <c r="AF32" s="6"/>
      <c r="AG32" s="6"/>
      <c r="AH32" s="6"/>
      <c r="AI32" s="6"/>
      <c r="AJ32" s="6"/>
      <c r="AK32" s="6"/>
      <c r="AL32" s="6"/>
      <c r="AM32" s="6"/>
      <c r="AN32" s="6"/>
      <c r="AO32" s="6"/>
      <c r="AP32" s="6"/>
    </row>
    <row r="33" spans="1:42" ht="11.25" customHeight="1" x14ac:dyDescent="0.3">
      <c r="A33" s="26">
        <v>27</v>
      </c>
      <c r="B33" s="38" t="s">
        <v>161</v>
      </c>
      <c r="C33" s="39">
        <v>20</v>
      </c>
      <c r="D33" s="40">
        <v>300</v>
      </c>
      <c r="E33" s="30"/>
      <c r="F33" s="41">
        <f t="shared" si="0"/>
        <v>0</v>
      </c>
      <c r="G33" s="42" t="s">
        <v>40</v>
      </c>
      <c r="H33" s="43"/>
      <c r="I33" s="44" t="s">
        <v>162</v>
      </c>
      <c r="J33" s="44" t="s">
        <v>129</v>
      </c>
      <c r="K33" s="45">
        <v>9786176799047</v>
      </c>
      <c r="L33" s="45">
        <v>2021</v>
      </c>
      <c r="M33" s="45">
        <v>6</v>
      </c>
      <c r="N33" s="44" t="s">
        <v>123</v>
      </c>
      <c r="O33" s="38" t="s">
        <v>163</v>
      </c>
      <c r="P33" s="45">
        <v>150003</v>
      </c>
      <c r="Q33" s="46" t="s">
        <v>164</v>
      </c>
      <c r="R33" s="48">
        <v>0.35</v>
      </c>
      <c r="S33" s="45">
        <v>232</v>
      </c>
      <c r="T33" s="45">
        <v>145</v>
      </c>
      <c r="U33" s="45">
        <v>200</v>
      </c>
      <c r="V33" s="44" t="s">
        <v>132</v>
      </c>
      <c r="W33" s="44" t="s">
        <v>77</v>
      </c>
      <c r="X33" s="6"/>
      <c r="Y33" s="6"/>
      <c r="Z33" s="6"/>
      <c r="AA33" s="6"/>
      <c r="AB33" s="6"/>
      <c r="AC33" s="6"/>
      <c r="AD33" s="6"/>
      <c r="AE33" s="6"/>
      <c r="AF33" s="6"/>
      <c r="AG33" s="6"/>
      <c r="AH33" s="6"/>
      <c r="AI33" s="6"/>
      <c r="AJ33" s="6"/>
      <c r="AK33" s="6"/>
      <c r="AL33" s="6"/>
      <c r="AM33" s="6"/>
      <c r="AN33" s="6"/>
      <c r="AO33" s="6"/>
      <c r="AP33" s="6"/>
    </row>
    <row r="34" spans="1:42" ht="11.25" customHeight="1" x14ac:dyDescent="0.3">
      <c r="A34" s="26">
        <v>28</v>
      </c>
      <c r="B34" s="38" t="s">
        <v>165</v>
      </c>
      <c r="C34" s="39">
        <v>6</v>
      </c>
      <c r="D34" s="40">
        <v>300</v>
      </c>
      <c r="E34" s="30"/>
      <c r="F34" s="41">
        <f t="shared" si="0"/>
        <v>0</v>
      </c>
      <c r="G34" s="42" t="s">
        <v>40</v>
      </c>
      <c r="H34" s="60"/>
      <c r="I34" s="44" t="s">
        <v>166</v>
      </c>
      <c r="J34" s="44" t="s">
        <v>129</v>
      </c>
      <c r="K34" s="45">
        <v>9786176795643</v>
      </c>
      <c r="L34" s="45">
        <v>2018</v>
      </c>
      <c r="M34" s="45">
        <v>11</v>
      </c>
      <c r="N34" s="44" t="s">
        <v>123</v>
      </c>
      <c r="O34" s="38" t="s">
        <v>167</v>
      </c>
      <c r="P34" s="45">
        <v>183513</v>
      </c>
      <c r="Q34" s="46" t="s">
        <v>168</v>
      </c>
      <c r="R34" s="47">
        <v>0.44</v>
      </c>
      <c r="S34" s="45">
        <v>400</v>
      </c>
      <c r="T34" s="45">
        <v>145</v>
      </c>
      <c r="U34" s="45">
        <v>200</v>
      </c>
      <c r="V34" s="44" t="s">
        <v>132</v>
      </c>
      <c r="W34" s="44" t="s">
        <v>77</v>
      </c>
      <c r="X34" s="6"/>
      <c r="Y34" s="6"/>
      <c r="Z34" s="6"/>
      <c r="AA34" s="6"/>
      <c r="AB34" s="6"/>
      <c r="AC34" s="6"/>
      <c r="AD34" s="6"/>
      <c r="AE34" s="6"/>
      <c r="AF34" s="6"/>
      <c r="AG34" s="6"/>
      <c r="AH34" s="6"/>
      <c r="AI34" s="6"/>
      <c r="AJ34" s="6"/>
      <c r="AK34" s="6"/>
      <c r="AL34" s="6"/>
      <c r="AM34" s="6"/>
      <c r="AN34" s="6"/>
      <c r="AO34" s="6"/>
      <c r="AP34" s="6"/>
    </row>
    <row r="35" spans="1:42" ht="11.25" customHeight="1" x14ac:dyDescent="0.3">
      <c r="A35" s="26">
        <v>29</v>
      </c>
      <c r="B35" s="38" t="s">
        <v>169</v>
      </c>
      <c r="C35" s="39">
        <v>6</v>
      </c>
      <c r="D35" s="40">
        <v>450</v>
      </c>
      <c r="E35" s="30"/>
      <c r="F35" s="41">
        <f t="shared" si="0"/>
        <v>0</v>
      </c>
      <c r="G35" s="42" t="s">
        <v>40</v>
      </c>
      <c r="H35" s="60"/>
      <c r="I35" s="44" t="s">
        <v>170</v>
      </c>
      <c r="J35" s="44" t="s">
        <v>129</v>
      </c>
      <c r="K35" s="45">
        <v>9786176793625</v>
      </c>
      <c r="L35" s="45">
        <v>2019</v>
      </c>
      <c r="M35" s="45">
        <v>9</v>
      </c>
      <c r="N35" s="44" t="s">
        <v>123</v>
      </c>
      <c r="O35" s="38" t="s">
        <v>171</v>
      </c>
      <c r="P35" s="45">
        <v>152093</v>
      </c>
      <c r="Q35" s="46" t="s">
        <v>172</v>
      </c>
      <c r="R35" s="48">
        <v>0.81499999999999995</v>
      </c>
      <c r="S35" s="45">
        <v>608</v>
      </c>
      <c r="T35" s="45">
        <v>145</v>
      </c>
      <c r="U35" s="45">
        <v>200</v>
      </c>
      <c r="V35" s="44" t="s">
        <v>132</v>
      </c>
      <c r="W35" s="44" t="s">
        <v>77</v>
      </c>
      <c r="X35" s="6"/>
      <c r="Y35" s="6"/>
      <c r="Z35" s="6"/>
      <c r="AA35" s="6"/>
      <c r="AB35" s="6"/>
      <c r="AC35" s="6"/>
      <c r="AD35" s="6"/>
      <c r="AE35" s="6"/>
      <c r="AF35" s="6"/>
      <c r="AG35" s="6"/>
      <c r="AH35" s="6"/>
      <c r="AI35" s="6"/>
      <c r="AJ35" s="6"/>
      <c r="AK35" s="6"/>
      <c r="AL35" s="6"/>
      <c r="AM35" s="6"/>
      <c r="AN35" s="6"/>
      <c r="AO35" s="6"/>
      <c r="AP35" s="6"/>
    </row>
    <row r="36" spans="1:42" ht="11.25" customHeight="1" x14ac:dyDescent="0.3">
      <c r="A36" s="26">
        <v>30</v>
      </c>
      <c r="B36" s="38" t="s">
        <v>173</v>
      </c>
      <c r="C36" s="39">
        <v>10</v>
      </c>
      <c r="D36" s="40">
        <v>300</v>
      </c>
      <c r="E36" s="30"/>
      <c r="F36" s="41">
        <f t="shared" si="0"/>
        <v>0</v>
      </c>
      <c r="G36" s="42" t="s">
        <v>40</v>
      </c>
      <c r="H36" s="61"/>
      <c r="I36" s="44" t="s">
        <v>174</v>
      </c>
      <c r="J36" s="44" t="s">
        <v>129</v>
      </c>
      <c r="K36" s="45">
        <v>9786176792550</v>
      </c>
      <c r="L36" s="45">
        <v>2016</v>
      </c>
      <c r="M36" s="45">
        <v>7</v>
      </c>
      <c r="N36" s="44" t="s">
        <v>123</v>
      </c>
      <c r="O36" s="38" t="s">
        <v>175</v>
      </c>
      <c r="P36" s="45">
        <v>142073</v>
      </c>
      <c r="Q36" s="46" t="s">
        <v>176</v>
      </c>
      <c r="R36" s="47">
        <v>0.432</v>
      </c>
      <c r="S36" s="45">
        <v>288</v>
      </c>
      <c r="T36" s="45">
        <v>145</v>
      </c>
      <c r="U36" s="45">
        <v>200</v>
      </c>
      <c r="V36" s="44" t="s">
        <v>132</v>
      </c>
      <c r="W36" s="44" t="s">
        <v>77</v>
      </c>
      <c r="X36" s="6"/>
      <c r="Y36" s="6"/>
      <c r="Z36" s="6"/>
      <c r="AA36" s="6"/>
      <c r="AB36" s="6"/>
      <c r="AC36" s="6"/>
      <c r="AD36" s="6"/>
      <c r="AE36" s="6"/>
      <c r="AF36" s="6"/>
      <c r="AG36" s="6"/>
      <c r="AH36" s="6"/>
      <c r="AI36" s="6"/>
      <c r="AJ36" s="6"/>
      <c r="AK36" s="6"/>
      <c r="AL36" s="6"/>
      <c r="AM36" s="6"/>
      <c r="AN36" s="6"/>
      <c r="AO36" s="6"/>
      <c r="AP36" s="6"/>
    </row>
    <row r="37" spans="1:42" ht="11.25" customHeight="1" x14ac:dyDescent="0.3">
      <c r="A37" s="26">
        <v>31</v>
      </c>
      <c r="B37" s="38" t="s">
        <v>177</v>
      </c>
      <c r="C37" s="39">
        <v>20</v>
      </c>
      <c r="D37" s="40">
        <v>200</v>
      </c>
      <c r="E37" s="30"/>
      <c r="F37" s="41">
        <f t="shared" si="0"/>
        <v>0</v>
      </c>
      <c r="G37" s="42" t="s">
        <v>40</v>
      </c>
      <c r="H37" s="60"/>
      <c r="I37" s="44" t="s">
        <v>178</v>
      </c>
      <c r="J37" s="44" t="s">
        <v>129</v>
      </c>
      <c r="K37" s="45">
        <v>9786176791454</v>
      </c>
      <c r="L37" s="45">
        <v>2015</v>
      </c>
      <c r="M37" s="45">
        <v>7</v>
      </c>
      <c r="N37" s="44" t="s">
        <v>123</v>
      </c>
      <c r="O37" s="38" t="s">
        <v>179</v>
      </c>
      <c r="P37" s="45">
        <v>107876</v>
      </c>
      <c r="Q37" s="46" t="s">
        <v>180</v>
      </c>
      <c r="R37" s="47">
        <v>0.255</v>
      </c>
      <c r="S37" s="45">
        <v>112</v>
      </c>
      <c r="T37" s="45">
        <v>145</v>
      </c>
      <c r="U37" s="45">
        <v>200</v>
      </c>
      <c r="V37" s="44" t="s">
        <v>132</v>
      </c>
      <c r="W37" s="44" t="s">
        <v>77</v>
      </c>
      <c r="X37" s="6"/>
      <c r="Y37" s="6"/>
      <c r="Z37" s="6"/>
      <c r="AA37" s="6"/>
      <c r="AB37" s="6"/>
      <c r="AC37" s="6"/>
      <c r="AD37" s="6"/>
      <c r="AE37" s="6"/>
      <c r="AF37" s="6"/>
      <c r="AG37" s="6"/>
      <c r="AH37" s="6"/>
      <c r="AI37" s="6"/>
      <c r="AJ37" s="6"/>
      <c r="AK37" s="6"/>
      <c r="AL37" s="6"/>
      <c r="AM37" s="6"/>
      <c r="AN37" s="6"/>
      <c r="AO37" s="6"/>
      <c r="AP37" s="6"/>
    </row>
    <row r="38" spans="1:42" ht="11.25" hidden="1" customHeight="1" x14ac:dyDescent="0.3">
      <c r="A38" s="26">
        <v>32</v>
      </c>
      <c r="B38" s="38" t="s">
        <v>181</v>
      </c>
      <c r="C38" s="39">
        <v>20</v>
      </c>
      <c r="D38" s="40">
        <v>250</v>
      </c>
      <c r="E38" s="30"/>
      <c r="F38" s="41">
        <f t="shared" si="0"/>
        <v>0</v>
      </c>
      <c r="G38" s="42" t="s">
        <v>40</v>
      </c>
      <c r="H38" s="60" t="s">
        <v>60</v>
      </c>
      <c r="I38" s="44" t="s">
        <v>182</v>
      </c>
      <c r="J38" s="44" t="s">
        <v>129</v>
      </c>
      <c r="K38" s="45">
        <v>9786176796947</v>
      </c>
      <c r="L38" s="45">
        <v>2019</v>
      </c>
      <c r="M38" s="45">
        <v>5</v>
      </c>
      <c r="N38" s="44" t="s">
        <v>123</v>
      </c>
      <c r="O38" s="38" t="s">
        <v>183</v>
      </c>
      <c r="P38" s="45">
        <v>143667</v>
      </c>
      <c r="Q38" s="46" t="s">
        <v>184</v>
      </c>
      <c r="R38" s="48">
        <v>0.26500000000000001</v>
      </c>
      <c r="S38" s="45">
        <v>176</v>
      </c>
      <c r="T38" s="45">
        <v>145</v>
      </c>
      <c r="U38" s="45">
        <v>200</v>
      </c>
      <c r="V38" s="44" t="s">
        <v>132</v>
      </c>
      <c r="W38" s="44" t="s">
        <v>77</v>
      </c>
      <c r="X38" s="6"/>
      <c r="Y38" s="6"/>
      <c r="Z38" s="6"/>
      <c r="AA38" s="6"/>
      <c r="AB38" s="6"/>
      <c r="AC38" s="6"/>
      <c r="AD38" s="6"/>
      <c r="AE38" s="6"/>
      <c r="AF38" s="6"/>
      <c r="AG38" s="6"/>
      <c r="AH38" s="6"/>
      <c r="AI38" s="6"/>
      <c r="AJ38" s="6"/>
      <c r="AK38" s="6"/>
      <c r="AL38" s="6"/>
      <c r="AM38" s="6"/>
      <c r="AN38" s="6"/>
      <c r="AO38" s="6"/>
      <c r="AP38" s="6"/>
    </row>
    <row r="39" spans="1:42" ht="11.25" hidden="1" customHeight="1" x14ac:dyDescent="0.3">
      <c r="A39" s="26">
        <v>33</v>
      </c>
      <c r="B39" s="38" t="s">
        <v>185</v>
      </c>
      <c r="C39" s="39">
        <v>8</v>
      </c>
      <c r="D39" s="40">
        <v>250</v>
      </c>
      <c r="E39" s="30"/>
      <c r="F39" s="41">
        <f t="shared" si="0"/>
        <v>0</v>
      </c>
      <c r="G39" s="42" t="s">
        <v>40</v>
      </c>
      <c r="H39" s="60" t="s">
        <v>60</v>
      </c>
      <c r="I39" s="44" t="s">
        <v>186</v>
      </c>
      <c r="J39" s="44" t="s">
        <v>129</v>
      </c>
      <c r="K39" s="45">
        <v>9786176794998</v>
      </c>
      <c r="L39" s="45">
        <v>2018</v>
      </c>
      <c r="M39" s="45">
        <v>6</v>
      </c>
      <c r="N39" s="44" t="s">
        <v>187</v>
      </c>
      <c r="O39" s="38" t="s">
        <v>188</v>
      </c>
      <c r="P39" s="45">
        <v>176584</v>
      </c>
      <c r="Q39" s="46" t="s">
        <v>189</v>
      </c>
      <c r="R39" s="48">
        <v>0.37</v>
      </c>
      <c r="S39" s="45">
        <v>296</v>
      </c>
      <c r="T39" s="45">
        <v>145</v>
      </c>
      <c r="U39" s="45">
        <v>200</v>
      </c>
      <c r="V39" s="44" t="s">
        <v>132</v>
      </c>
      <c r="W39" s="44" t="s">
        <v>77</v>
      </c>
      <c r="X39" s="6"/>
      <c r="Y39" s="6"/>
      <c r="Z39" s="6"/>
      <c r="AA39" s="6"/>
      <c r="AB39" s="6"/>
      <c r="AC39" s="6"/>
      <c r="AD39" s="6"/>
      <c r="AE39" s="6"/>
      <c r="AF39" s="6"/>
      <c r="AG39" s="6"/>
      <c r="AH39" s="6"/>
      <c r="AI39" s="6"/>
      <c r="AJ39" s="6"/>
      <c r="AK39" s="6"/>
      <c r="AL39" s="6"/>
      <c r="AM39" s="6"/>
      <c r="AN39" s="6"/>
      <c r="AO39" s="6"/>
      <c r="AP39" s="6"/>
    </row>
    <row r="40" spans="1:42" ht="11.25" hidden="1" customHeight="1" x14ac:dyDescent="0.3">
      <c r="A40" s="26">
        <v>34</v>
      </c>
      <c r="B40" s="38" t="s">
        <v>190</v>
      </c>
      <c r="C40" s="39">
        <v>10</v>
      </c>
      <c r="D40" s="40">
        <v>250</v>
      </c>
      <c r="E40" s="30"/>
      <c r="F40" s="41">
        <f t="shared" si="0"/>
        <v>0</v>
      </c>
      <c r="G40" s="42" t="s">
        <v>40</v>
      </c>
      <c r="H40" s="60" t="s">
        <v>60</v>
      </c>
      <c r="I40" s="44" t="s">
        <v>186</v>
      </c>
      <c r="J40" s="44" t="s">
        <v>129</v>
      </c>
      <c r="K40" s="45">
        <v>9786176797074</v>
      </c>
      <c r="L40" s="45">
        <v>2019</v>
      </c>
      <c r="M40" s="45">
        <v>8</v>
      </c>
      <c r="N40" s="44" t="s">
        <v>187</v>
      </c>
      <c r="O40" s="38" t="s">
        <v>191</v>
      </c>
      <c r="P40" s="45">
        <v>149035</v>
      </c>
      <c r="Q40" s="46" t="s">
        <v>192</v>
      </c>
      <c r="R40" s="48">
        <v>0.36</v>
      </c>
      <c r="S40" s="45">
        <v>288</v>
      </c>
      <c r="T40" s="45">
        <v>145</v>
      </c>
      <c r="U40" s="45">
        <v>200</v>
      </c>
      <c r="V40" s="44" t="s">
        <v>132</v>
      </c>
      <c r="W40" s="44" t="s">
        <v>77</v>
      </c>
      <c r="X40" s="6"/>
      <c r="Y40" s="6"/>
      <c r="Z40" s="6"/>
      <c r="AA40" s="6"/>
      <c r="AB40" s="6"/>
      <c r="AC40" s="6"/>
      <c r="AD40" s="6"/>
      <c r="AE40" s="6"/>
      <c r="AF40" s="6"/>
      <c r="AG40" s="6"/>
      <c r="AH40" s="6"/>
      <c r="AI40" s="6"/>
      <c r="AJ40" s="6"/>
      <c r="AK40" s="6"/>
      <c r="AL40" s="6"/>
      <c r="AM40" s="6"/>
      <c r="AN40" s="6"/>
      <c r="AO40" s="6"/>
      <c r="AP40" s="6"/>
    </row>
    <row r="41" spans="1:42" ht="11.25" customHeight="1" x14ac:dyDescent="0.3">
      <c r="A41" s="26">
        <v>35</v>
      </c>
      <c r="B41" s="38" t="s">
        <v>193</v>
      </c>
      <c r="C41" s="39">
        <v>5</v>
      </c>
      <c r="D41" s="40">
        <v>250</v>
      </c>
      <c r="E41" s="30"/>
      <c r="F41" s="41">
        <f t="shared" si="0"/>
        <v>0</v>
      </c>
      <c r="G41" s="42" t="s">
        <v>40</v>
      </c>
      <c r="H41" s="43" t="s">
        <v>31</v>
      </c>
      <c r="I41" s="44" t="s">
        <v>186</v>
      </c>
      <c r="J41" s="44" t="s">
        <v>129</v>
      </c>
      <c r="K41" s="45">
        <v>9786176799016</v>
      </c>
      <c r="L41" s="45">
        <v>2021</v>
      </c>
      <c r="M41" s="45">
        <v>5</v>
      </c>
      <c r="N41" s="44" t="s">
        <v>187</v>
      </c>
      <c r="O41" s="38" t="s">
        <v>194</v>
      </c>
      <c r="P41" s="45">
        <v>148884</v>
      </c>
      <c r="Q41" s="46" t="s">
        <v>195</v>
      </c>
      <c r="R41" s="48">
        <v>0.42699999999999999</v>
      </c>
      <c r="S41" s="45">
        <v>352</v>
      </c>
      <c r="T41" s="45">
        <v>145</v>
      </c>
      <c r="U41" s="45">
        <v>200</v>
      </c>
      <c r="V41" s="44" t="s">
        <v>132</v>
      </c>
      <c r="W41" s="44" t="s">
        <v>77</v>
      </c>
      <c r="X41" s="6"/>
      <c r="Y41" s="6"/>
      <c r="Z41" s="6"/>
      <c r="AA41" s="6"/>
      <c r="AB41" s="6"/>
      <c r="AC41" s="6"/>
      <c r="AD41" s="6"/>
      <c r="AE41" s="6"/>
      <c r="AF41" s="6"/>
      <c r="AG41" s="6"/>
      <c r="AH41" s="6"/>
      <c r="AI41" s="6"/>
      <c r="AJ41" s="6"/>
      <c r="AK41" s="6"/>
      <c r="AL41" s="6"/>
      <c r="AM41" s="6"/>
      <c r="AN41" s="6"/>
      <c r="AO41" s="6"/>
      <c r="AP41" s="6"/>
    </row>
    <row r="42" spans="1:42" ht="11.25" customHeight="1" x14ac:dyDescent="0.3">
      <c r="A42" s="26">
        <v>36</v>
      </c>
      <c r="B42" s="38" t="s">
        <v>196</v>
      </c>
      <c r="C42" s="39">
        <v>10</v>
      </c>
      <c r="D42" s="40">
        <v>300</v>
      </c>
      <c r="E42" s="30"/>
      <c r="F42" s="41">
        <f t="shared" si="0"/>
        <v>0</v>
      </c>
      <c r="G42" s="42" t="s">
        <v>40</v>
      </c>
      <c r="H42" s="60"/>
      <c r="I42" s="44" t="s">
        <v>197</v>
      </c>
      <c r="J42" s="44" t="s">
        <v>129</v>
      </c>
      <c r="K42" s="45">
        <v>9786176791782</v>
      </c>
      <c r="L42" s="45">
        <v>2015</v>
      </c>
      <c r="M42" s="45">
        <v>9</v>
      </c>
      <c r="N42" s="44" t="s">
        <v>123</v>
      </c>
      <c r="O42" s="38" t="s">
        <v>198</v>
      </c>
      <c r="P42" s="45">
        <v>110069</v>
      </c>
      <c r="Q42" s="46" t="s">
        <v>199</v>
      </c>
      <c r="R42" s="48">
        <v>0.43</v>
      </c>
      <c r="S42" s="45">
        <v>424</v>
      </c>
      <c r="T42" s="45">
        <v>145</v>
      </c>
      <c r="U42" s="45">
        <v>200</v>
      </c>
      <c r="V42" s="44" t="s">
        <v>132</v>
      </c>
      <c r="W42" s="44" t="s">
        <v>77</v>
      </c>
      <c r="X42" s="6"/>
      <c r="Y42" s="6"/>
      <c r="Z42" s="6"/>
      <c r="AA42" s="6"/>
      <c r="AB42" s="6"/>
      <c r="AC42" s="6"/>
      <c r="AD42" s="6"/>
      <c r="AE42" s="6"/>
      <c r="AF42" s="6"/>
      <c r="AG42" s="6"/>
      <c r="AH42" s="6"/>
      <c r="AI42" s="6"/>
      <c r="AJ42" s="6"/>
      <c r="AK42" s="6"/>
      <c r="AL42" s="6"/>
      <c r="AM42" s="6"/>
      <c r="AN42" s="6"/>
      <c r="AO42" s="6"/>
      <c r="AP42" s="6"/>
    </row>
    <row r="43" spans="1:42" ht="11.25" customHeight="1" x14ac:dyDescent="0.3">
      <c r="A43" s="26">
        <v>37</v>
      </c>
      <c r="B43" s="38" t="s">
        <v>200</v>
      </c>
      <c r="C43" s="39">
        <v>20</v>
      </c>
      <c r="D43" s="40">
        <v>250</v>
      </c>
      <c r="E43" s="30"/>
      <c r="F43" s="41">
        <f t="shared" si="0"/>
        <v>0</v>
      </c>
      <c r="G43" s="42" t="s">
        <v>40</v>
      </c>
      <c r="H43" s="60"/>
      <c r="I43" s="44" t="s">
        <v>201</v>
      </c>
      <c r="J43" s="44" t="s">
        <v>129</v>
      </c>
      <c r="K43" s="45">
        <v>9789664480083</v>
      </c>
      <c r="L43" s="45">
        <v>2022</v>
      </c>
      <c r="M43" s="45">
        <v>5</v>
      </c>
      <c r="N43" s="44" t="s">
        <v>123</v>
      </c>
      <c r="O43" s="38" t="s">
        <v>202</v>
      </c>
      <c r="P43" s="45">
        <v>170620</v>
      </c>
      <c r="Q43" s="46" t="s">
        <v>203</v>
      </c>
      <c r="R43" s="48">
        <v>0.25800000000000001</v>
      </c>
      <c r="S43" s="45">
        <v>160</v>
      </c>
      <c r="T43" s="45">
        <v>145</v>
      </c>
      <c r="U43" s="45">
        <v>200</v>
      </c>
      <c r="V43" s="44" t="s">
        <v>132</v>
      </c>
      <c r="W43" s="44" t="s">
        <v>77</v>
      </c>
      <c r="X43" s="6"/>
      <c r="Y43" s="6"/>
      <c r="Z43" s="6"/>
      <c r="AA43" s="6"/>
      <c r="AB43" s="6"/>
      <c r="AC43" s="6"/>
      <c r="AD43" s="6"/>
      <c r="AE43" s="6"/>
      <c r="AF43" s="6"/>
      <c r="AG43" s="6"/>
      <c r="AH43" s="6"/>
      <c r="AI43" s="6"/>
      <c r="AJ43" s="6"/>
      <c r="AK43" s="6"/>
      <c r="AL43" s="6"/>
      <c r="AM43" s="6"/>
      <c r="AN43" s="6"/>
      <c r="AO43" s="6"/>
      <c r="AP43" s="6"/>
    </row>
    <row r="44" spans="1:42" ht="11.25" hidden="1" customHeight="1" x14ac:dyDescent="0.3">
      <c r="A44" s="26">
        <v>38</v>
      </c>
      <c r="B44" s="38" t="s">
        <v>204</v>
      </c>
      <c r="C44" s="39">
        <v>6</v>
      </c>
      <c r="D44" s="64">
        <v>200</v>
      </c>
      <c r="E44" s="30"/>
      <c r="F44" s="41">
        <f t="shared" si="0"/>
        <v>0</v>
      </c>
      <c r="G44" s="42" t="s">
        <v>40</v>
      </c>
      <c r="H44" s="60" t="s">
        <v>60</v>
      </c>
      <c r="I44" s="44" t="s">
        <v>205</v>
      </c>
      <c r="J44" s="44" t="s">
        <v>129</v>
      </c>
      <c r="K44" s="45">
        <v>9786176794868</v>
      </c>
      <c r="L44" s="45">
        <v>2018</v>
      </c>
      <c r="M44" s="45">
        <v>5</v>
      </c>
      <c r="N44" s="44" t="s">
        <v>206</v>
      </c>
      <c r="O44" s="38" t="s">
        <v>207</v>
      </c>
      <c r="P44" s="45">
        <v>173332</v>
      </c>
      <c r="Q44" s="46" t="s">
        <v>208</v>
      </c>
      <c r="R44" s="48">
        <v>0.73</v>
      </c>
      <c r="S44" s="45">
        <v>240</v>
      </c>
      <c r="T44" s="45">
        <v>160</v>
      </c>
      <c r="U44" s="45">
        <v>225</v>
      </c>
      <c r="V44" s="44" t="s">
        <v>209</v>
      </c>
      <c r="W44" s="44" t="s">
        <v>77</v>
      </c>
      <c r="X44" s="6"/>
      <c r="Y44" s="6"/>
      <c r="Z44" s="6"/>
      <c r="AA44" s="6"/>
      <c r="AB44" s="6"/>
      <c r="AC44" s="6"/>
      <c r="AD44" s="6"/>
      <c r="AE44" s="6"/>
      <c r="AF44" s="6"/>
      <c r="AG44" s="6"/>
      <c r="AH44" s="6"/>
      <c r="AI44" s="6"/>
      <c r="AJ44" s="6"/>
      <c r="AK44" s="6"/>
      <c r="AL44" s="6"/>
      <c r="AM44" s="6"/>
      <c r="AN44" s="6"/>
      <c r="AO44" s="6"/>
      <c r="AP44" s="6"/>
    </row>
    <row r="45" spans="1:42" ht="11.25" customHeight="1" x14ac:dyDescent="0.3">
      <c r="A45" s="26">
        <v>39</v>
      </c>
      <c r="B45" s="38" t="s">
        <v>210</v>
      </c>
      <c r="C45" s="39">
        <v>6</v>
      </c>
      <c r="D45" s="40">
        <v>550</v>
      </c>
      <c r="E45" s="30"/>
      <c r="F45" s="41">
        <f t="shared" si="0"/>
        <v>0</v>
      </c>
      <c r="G45" s="42" t="s">
        <v>40</v>
      </c>
      <c r="H45" s="60"/>
      <c r="I45" s="44" t="s">
        <v>211</v>
      </c>
      <c r="J45" s="44" t="s">
        <v>212</v>
      </c>
      <c r="K45" s="45">
        <v>9786176795452</v>
      </c>
      <c r="L45" s="45">
        <v>2019</v>
      </c>
      <c r="M45" s="45">
        <v>3</v>
      </c>
      <c r="N45" s="44" t="s">
        <v>213</v>
      </c>
      <c r="O45" s="38" t="s">
        <v>214</v>
      </c>
      <c r="P45" s="45">
        <v>190046</v>
      </c>
      <c r="Q45" s="46" t="s">
        <v>215</v>
      </c>
      <c r="R45" s="48">
        <v>0.76200000000000001</v>
      </c>
      <c r="S45" s="45">
        <v>728</v>
      </c>
      <c r="T45" s="45">
        <v>145</v>
      </c>
      <c r="U45" s="45">
        <v>200</v>
      </c>
      <c r="V45" s="44" t="s">
        <v>132</v>
      </c>
      <c r="W45" s="44" t="s">
        <v>77</v>
      </c>
      <c r="X45" s="6"/>
      <c r="Y45" s="6"/>
      <c r="Z45" s="6"/>
      <c r="AA45" s="6"/>
      <c r="AB45" s="6"/>
      <c r="AC45" s="6"/>
      <c r="AD45" s="6"/>
      <c r="AE45" s="6"/>
      <c r="AF45" s="6"/>
      <c r="AG45" s="6"/>
      <c r="AH45" s="6"/>
      <c r="AI45" s="6"/>
      <c r="AJ45" s="6"/>
      <c r="AK45" s="6"/>
      <c r="AL45" s="6"/>
      <c r="AM45" s="6"/>
      <c r="AN45" s="6"/>
      <c r="AO45" s="6"/>
      <c r="AP45" s="6"/>
    </row>
    <row r="46" spans="1:42" ht="11.25" hidden="1" customHeight="1" x14ac:dyDescent="0.3">
      <c r="A46" s="26">
        <v>40</v>
      </c>
      <c r="B46" s="38" t="s">
        <v>216</v>
      </c>
      <c r="C46" s="39">
        <v>6</v>
      </c>
      <c r="D46" s="40">
        <v>550</v>
      </c>
      <c r="E46" s="30"/>
      <c r="F46" s="41">
        <f t="shared" si="0"/>
        <v>0</v>
      </c>
      <c r="G46" s="42" t="s">
        <v>40</v>
      </c>
      <c r="H46" s="61" t="s">
        <v>60</v>
      </c>
      <c r="I46" s="44" t="s">
        <v>211</v>
      </c>
      <c r="J46" s="44" t="s">
        <v>212</v>
      </c>
      <c r="K46" s="45">
        <v>9786176795445</v>
      </c>
      <c r="L46" s="45">
        <v>2019</v>
      </c>
      <c r="M46" s="45">
        <v>3</v>
      </c>
      <c r="N46" s="44" t="s">
        <v>213</v>
      </c>
      <c r="O46" s="38" t="s">
        <v>217</v>
      </c>
      <c r="P46" s="45">
        <v>190048</v>
      </c>
      <c r="Q46" s="46" t="s">
        <v>218</v>
      </c>
      <c r="R46" s="48">
        <v>0.64500000000000002</v>
      </c>
      <c r="S46" s="45">
        <v>432</v>
      </c>
      <c r="T46" s="45">
        <v>145</v>
      </c>
      <c r="U46" s="45">
        <v>200</v>
      </c>
      <c r="V46" s="44" t="s">
        <v>132</v>
      </c>
      <c r="W46" s="44" t="s">
        <v>77</v>
      </c>
      <c r="X46" s="6"/>
      <c r="Y46" s="6"/>
      <c r="Z46" s="6"/>
      <c r="AA46" s="6"/>
      <c r="AB46" s="6"/>
      <c r="AC46" s="6"/>
      <c r="AD46" s="6"/>
      <c r="AE46" s="6"/>
      <c r="AF46" s="6"/>
      <c r="AG46" s="6"/>
      <c r="AH46" s="6"/>
      <c r="AI46" s="6"/>
      <c r="AJ46" s="6"/>
      <c r="AK46" s="6"/>
      <c r="AL46" s="6"/>
      <c r="AM46" s="6"/>
      <c r="AN46" s="6"/>
      <c r="AO46" s="6"/>
      <c r="AP46" s="6"/>
    </row>
    <row r="47" spans="1:42" ht="11.25" customHeight="1" x14ac:dyDescent="0.3">
      <c r="A47" s="26">
        <v>41</v>
      </c>
      <c r="B47" s="38" t="s">
        <v>219</v>
      </c>
      <c r="C47" s="39">
        <v>10</v>
      </c>
      <c r="D47" s="40">
        <v>250</v>
      </c>
      <c r="E47" s="30"/>
      <c r="F47" s="41">
        <f t="shared" si="0"/>
        <v>0</v>
      </c>
      <c r="G47" s="42" t="s">
        <v>40</v>
      </c>
      <c r="H47" s="42"/>
      <c r="I47" s="44" t="s">
        <v>220</v>
      </c>
      <c r="J47" s="44" t="s">
        <v>212</v>
      </c>
      <c r="K47" s="45">
        <v>9789664481028</v>
      </c>
      <c r="L47" s="45">
        <v>2023</v>
      </c>
      <c r="M47" s="45">
        <v>6</v>
      </c>
      <c r="N47" s="44" t="s">
        <v>213</v>
      </c>
      <c r="O47" s="38" t="s">
        <v>221</v>
      </c>
      <c r="P47" s="45">
        <v>194388</v>
      </c>
      <c r="Q47" s="46" t="s">
        <v>222</v>
      </c>
      <c r="R47" s="48">
        <v>0.28199999999999997</v>
      </c>
      <c r="S47" s="45">
        <v>184</v>
      </c>
      <c r="T47" s="45">
        <v>130</v>
      </c>
      <c r="U47" s="45">
        <v>200</v>
      </c>
      <c r="V47" s="44" t="s">
        <v>223</v>
      </c>
      <c r="W47" s="44" t="s">
        <v>77</v>
      </c>
      <c r="X47" s="6"/>
      <c r="Y47" s="6"/>
      <c r="Z47" s="6"/>
      <c r="AA47" s="6"/>
      <c r="AB47" s="6"/>
      <c r="AC47" s="6"/>
      <c r="AD47" s="6"/>
      <c r="AE47" s="6"/>
      <c r="AF47" s="6"/>
      <c r="AG47" s="6"/>
      <c r="AH47" s="6"/>
      <c r="AI47" s="6"/>
      <c r="AJ47" s="6"/>
      <c r="AK47" s="6"/>
      <c r="AL47" s="6"/>
      <c r="AM47" s="6"/>
      <c r="AN47" s="6"/>
      <c r="AO47" s="6"/>
      <c r="AP47" s="6"/>
    </row>
    <row r="48" spans="1:42" ht="11.25" hidden="1" customHeight="1" x14ac:dyDescent="0.3">
      <c r="A48" s="26">
        <v>42</v>
      </c>
      <c r="B48" s="38" t="s">
        <v>224</v>
      </c>
      <c r="C48" s="39">
        <v>10</v>
      </c>
      <c r="D48" s="40">
        <v>350</v>
      </c>
      <c r="E48" s="30"/>
      <c r="F48" s="41">
        <f t="shared" si="0"/>
        <v>0</v>
      </c>
      <c r="G48" s="42" t="s">
        <v>40</v>
      </c>
      <c r="H48" s="60" t="s">
        <v>60</v>
      </c>
      <c r="I48" s="44" t="s">
        <v>225</v>
      </c>
      <c r="J48" s="44" t="s">
        <v>212</v>
      </c>
      <c r="K48" s="45">
        <v>9789664480915</v>
      </c>
      <c r="L48" s="45">
        <v>2023</v>
      </c>
      <c r="M48" s="45">
        <v>3</v>
      </c>
      <c r="N48" s="44" t="s">
        <v>213</v>
      </c>
      <c r="O48" s="38" t="s">
        <v>226</v>
      </c>
      <c r="P48" s="45">
        <v>187361</v>
      </c>
      <c r="Q48" s="46" t="s">
        <v>227</v>
      </c>
      <c r="R48" s="48">
        <v>0.49</v>
      </c>
      <c r="S48" s="45">
        <v>376</v>
      </c>
      <c r="T48" s="45">
        <v>145</v>
      </c>
      <c r="U48" s="45">
        <v>200</v>
      </c>
      <c r="V48" s="44" t="s">
        <v>132</v>
      </c>
      <c r="W48" s="44" t="s">
        <v>77</v>
      </c>
      <c r="X48" s="6"/>
      <c r="Y48" s="6"/>
      <c r="Z48" s="6"/>
      <c r="AA48" s="6"/>
      <c r="AB48" s="6"/>
      <c r="AC48" s="6"/>
      <c r="AD48" s="6"/>
      <c r="AE48" s="6"/>
      <c r="AF48" s="6"/>
      <c r="AG48" s="6"/>
      <c r="AH48" s="6"/>
      <c r="AI48" s="6"/>
      <c r="AJ48" s="6"/>
      <c r="AK48" s="6"/>
      <c r="AL48" s="6"/>
      <c r="AM48" s="6"/>
      <c r="AN48" s="6"/>
      <c r="AO48" s="6"/>
      <c r="AP48" s="6"/>
    </row>
    <row r="49" spans="1:42" ht="11.25" hidden="1" customHeight="1" x14ac:dyDescent="0.3">
      <c r="A49" s="26">
        <v>43</v>
      </c>
      <c r="B49" s="38" t="s">
        <v>228</v>
      </c>
      <c r="C49" s="39">
        <v>5</v>
      </c>
      <c r="D49" s="40">
        <v>250</v>
      </c>
      <c r="E49" s="30"/>
      <c r="F49" s="41">
        <f t="shared" si="0"/>
        <v>0</v>
      </c>
      <c r="G49" s="42" t="s">
        <v>40</v>
      </c>
      <c r="H49" s="61" t="s">
        <v>60</v>
      </c>
      <c r="I49" s="44" t="s">
        <v>225</v>
      </c>
      <c r="J49" s="44" t="s">
        <v>212</v>
      </c>
      <c r="K49" s="45">
        <v>9786176797852</v>
      </c>
      <c r="L49" s="45">
        <v>2020</v>
      </c>
      <c r="M49" s="45">
        <v>7</v>
      </c>
      <c r="N49" s="44" t="s">
        <v>213</v>
      </c>
      <c r="O49" s="38" t="s">
        <v>229</v>
      </c>
      <c r="P49" s="45">
        <v>211598</v>
      </c>
      <c r="Q49" s="46" t="s">
        <v>230</v>
      </c>
      <c r="R49" s="48">
        <v>0.46</v>
      </c>
      <c r="S49" s="45">
        <v>256</v>
      </c>
      <c r="T49" s="45">
        <v>145</v>
      </c>
      <c r="U49" s="45">
        <v>200</v>
      </c>
      <c r="V49" s="44" t="s">
        <v>132</v>
      </c>
      <c r="W49" s="44" t="s">
        <v>77</v>
      </c>
      <c r="X49" s="6"/>
      <c r="Y49" s="6"/>
      <c r="Z49" s="6"/>
      <c r="AA49" s="6"/>
      <c r="AB49" s="6"/>
      <c r="AC49" s="6"/>
      <c r="AD49" s="6"/>
      <c r="AE49" s="6"/>
      <c r="AF49" s="6"/>
      <c r="AG49" s="6"/>
      <c r="AH49" s="6"/>
      <c r="AI49" s="6"/>
      <c r="AJ49" s="6"/>
      <c r="AK49" s="6"/>
      <c r="AL49" s="6"/>
      <c r="AM49" s="6"/>
      <c r="AN49" s="6"/>
      <c r="AO49" s="6"/>
      <c r="AP49" s="6"/>
    </row>
    <row r="50" spans="1:42" ht="11.25" customHeight="1" x14ac:dyDescent="0.3">
      <c r="A50" s="26">
        <v>44</v>
      </c>
      <c r="B50" s="38" t="s">
        <v>231</v>
      </c>
      <c r="C50" s="39">
        <v>10</v>
      </c>
      <c r="D50" s="40">
        <v>300</v>
      </c>
      <c r="E50" s="30"/>
      <c r="F50" s="41">
        <f t="shared" si="0"/>
        <v>0</v>
      </c>
      <c r="G50" s="42" t="s">
        <v>40</v>
      </c>
      <c r="H50" s="43" t="s">
        <v>232</v>
      </c>
      <c r="I50" s="44" t="s">
        <v>233</v>
      </c>
      <c r="J50" s="44" t="s">
        <v>212</v>
      </c>
      <c r="K50" s="45">
        <v>9789664480748</v>
      </c>
      <c r="L50" s="45">
        <v>2023</v>
      </c>
      <c r="M50" s="45">
        <v>2</v>
      </c>
      <c r="N50" s="44" t="s">
        <v>234</v>
      </c>
      <c r="O50" s="38" t="s">
        <v>235</v>
      </c>
      <c r="P50" s="45">
        <v>185102</v>
      </c>
      <c r="Q50" s="46" t="s">
        <v>236</v>
      </c>
      <c r="R50" s="48">
        <v>0.34200000000000003</v>
      </c>
      <c r="S50" s="45">
        <v>168</v>
      </c>
      <c r="T50" s="45">
        <v>145</v>
      </c>
      <c r="U50" s="45">
        <v>200</v>
      </c>
      <c r="V50" s="44" t="s">
        <v>132</v>
      </c>
      <c r="W50" s="44" t="s">
        <v>38</v>
      </c>
      <c r="X50" s="6"/>
      <c r="Y50" s="6"/>
      <c r="Z50" s="6"/>
      <c r="AA50" s="6"/>
      <c r="AB50" s="6"/>
      <c r="AC50" s="6"/>
      <c r="AD50" s="6"/>
      <c r="AE50" s="6"/>
      <c r="AF50" s="6"/>
      <c r="AG50" s="6"/>
      <c r="AH50" s="6"/>
      <c r="AI50" s="6"/>
      <c r="AJ50" s="6"/>
      <c r="AK50" s="6"/>
      <c r="AL50" s="6"/>
      <c r="AM50" s="6"/>
      <c r="AN50" s="6"/>
      <c r="AO50" s="6"/>
      <c r="AP50" s="6"/>
    </row>
    <row r="51" spans="1:42" ht="11.25" customHeight="1" x14ac:dyDescent="0.3">
      <c r="A51" s="26">
        <v>45</v>
      </c>
      <c r="B51" s="38" t="s">
        <v>237</v>
      </c>
      <c r="C51" s="39">
        <v>6</v>
      </c>
      <c r="D51" s="40">
        <v>450</v>
      </c>
      <c r="E51" s="30"/>
      <c r="F51" s="41">
        <f t="shared" si="0"/>
        <v>0</v>
      </c>
      <c r="G51" s="42" t="s">
        <v>40</v>
      </c>
      <c r="H51" s="60"/>
      <c r="I51" s="44" t="s">
        <v>238</v>
      </c>
      <c r="J51" s="44" t="s">
        <v>212</v>
      </c>
      <c r="K51" s="45">
        <v>9786176794400</v>
      </c>
      <c r="L51" s="45">
        <v>2017</v>
      </c>
      <c r="M51" s="45">
        <v>9</v>
      </c>
      <c r="N51" s="44" t="s">
        <v>213</v>
      </c>
      <c r="O51" s="38" t="s">
        <v>239</v>
      </c>
      <c r="P51" s="45">
        <v>161281</v>
      </c>
      <c r="Q51" s="46" t="s">
        <v>240</v>
      </c>
      <c r="R51" s="47">
        <v>0.68200000000000005</v>
      </c>
      <c r="S51" s="45">
        <v>652</v>
      </c>
      <c r="T51" s="45">
        <v>145</v>
      </c>
      <c r="U51" s="45">
        <v>200</v>
      </c>
      <c r="V51" s="44" t="s">
        <v>132</v>
      </c>
      <c r="W51" s="44" t="s">
        <v>77</v>
      </c>
      <c r="X51" s="6"/>
      <c r="Y51" s="6"/>
      <c r="Z51" s="6"/>
      <c r="AA51" s="6"/>
      <c r="AB51" s="6"/>
      <c r="AC51" s="6"/>
      <c r="AD51" s="6"/>
      <c r="AE51" s="6"/>
      <c r="AF51" s="6"/>
      <c r="AG51" s="6"/>
      <c r="AH51" s="6"/>
      <c r="AI51" s="6"/>
      <c r="AJ51" s="6"/>
      <c r="AK51" s="6"/>
      <c r="AL51" s="6"/>
      <c r="AM51" s="6"/>
      <c r="AN51" s="6"/>
      <c r="AO51" s="6"/>
      <c r="AP51" s="6"/>
    </row>
    <row r="52" spans="1:42" ht="11.25" customHeight="1" x14ac:dyDescent="0.3">
      <c r="A52" s="26">
        <v>46</v>
      </c>
      <c r="B52" s="38" t="s">
        <v>241</v>
      </c>
      <c r="C52" s="39">
        <v>6</v>
      </c>
      <c r="D52" s="40">
        <v>450</v>
      </c>
      <c r="E52" s="30"/>
      <c r="F52" s="41">
        <f t="shared" si="0"/>
        <v>0</v>
      </c>
      <c r="G52" s="42" t="s">
        <v>40</v>
      </c>
      <c r="H52" s="43" t="s">
        <v>31</v>
      </c>
      <c r="I52" s="44" t="s">
        <v>238</v>
      </c>
      <c r="J52" s="44" t="s">
        <v>212</v>
      </c>
      <c r="K52" s="45">
        <v>9789664481479</v>
      </c>
      <c r="L52" s="45">
        <v>2023</v>
      </c>
      <c r="M52" s="45">
        <v>6</v>
      </c>
      <c r="N52" s="44" t="s">
        <v>213</v>
      </c>
      <c r="O52" s="38" t="s">
        <v>242</v>
      </c>
      <c r="P52" s="45">
        <v>193986</v>
      </c>
      <c r="Q52" s="46" t="s">
        <v>243</v>
      </c>
      <c r="R52" s="48">
        <v>0.61599999999999999</v>
      </c>
      <c r="S52" s="45">
        <v>584</v>
      </c>
      <c r="T52" s="45">
        <v>145</v>
      </c>
      <c r="U52" s="45">
        <v>200</v>
      </c>
      <c r="V52" s="44" t="s">
        <v>132</v>
      </c>
      <c r="W52" s="44" t="s">
        <v>77</v>
      </c>
      <c r="X52" s="6"/>
      <c r="Y52" s="6"/>
      <c r="Z52" s="6"/>
      <c r="AA52" s="6"/>
      <c r="AB52" s="6"/>
      <c r="AC52" s="6"/>
      <c r="AD52" s="6"/>
      <c r="AE52" s="6"/>
      <c r="AF52" s="6"/>
      <c r="AG52" s="6"/>
      <c r="AH52" s="6"/>
      <c r="AI52" s="6"/>
      <c r="AJ52" s="6"/>
      <c r="AK52" s="6"/>
      <c r="AL52" s="6"/>
      <c r="AM52" s="6"/>
      <c r="AN52" s="6"/>
      <c r="AO52" s="6"/>
      <c r="AP52" s="6"/>
    </row>
    <row r="53" spans="1:42" ht="11.25" hidden="1" customHeight="1" x14ac:dyDescent="0.3">
      <c r="A53" s="26">
        <v>47</v>
      </c>
      <c r="B53" s="38" t="s">
        <v>244</v>
      </c>
      <c r="C53" s="39">
        <v>20</v>
      </c>
      <c r="D53" s="40">
        <v>90</v>
      </c>
      <c r="E53" s="30"/>
      <c r="F53" s="41">
        <f t="shared" si="0"/>
        <v>0</v>
      </c>
      <c r="G53" s="42" t="s">
        <v>40</v>
      </c>
      <c r="H53" s="61" t="s">
        <v>60</v>
      </c>
      <c r="I53" s="44" t="s">
        <v>245</v>
      </c>
      <c r="J53" s="44" t="s">
        <v>212</v>
      </c>
      <c r="K53" s="45">
        <v>9786176798460</v>
      </c>
      <c r="L53" s="45">
        <v>2020</v>
      </c>
      <c r="M53" s="45">
        <v>11</v>
      </c>
      <c r="N53" s="44" t="s">
        <v>213</v>
      </c>
      <c r="O53" s="38" t="s">
        <v>246</v>
      </c>
      <c r="P53" s="45">
        <v>217395</v>
      </c>
      <c r="Q53" s="46" t="s">
        <v>247</v>
      </c>
      <c r="R53" s="48">
        <v>0.245</v>
      </c>
      <c r="S53" s="45">
        <v>184</v>
      </c>
      <c r="T53" s="45">
        <v>130</v>
      </c>
      <c r="U53" s="45">
        <v>200</v>
      </c>
      <c r="V53" s="44" t="s">
        <v>223</v>
      </c>
      <c r="W53" s="44" t="s">
        <v>77</v>
      </c>
      <c r="X53" s="6"/>
      <c r="Y53" s="6"/>
      <c r="Z53" s="6"/>
      <c r="AA53" s="6"/>
      <c r="AB53" s="6"/>
      <c r="AC53" s="6"/>
      <c r="AD53" s="6"/>
      <c r="AE53" s="6"/>
      <c r="AF53" s="6"/>
      <c r="AG53" s="6"/>
      <c r="AH53" s="6"/>
      <c r="AI53" s="6"/>
      <c r="AJ53" s="6"/>
      <c r="AK53" s="6"/>
      <c r="AL53" s="6"/>
      <c r="AM53" s="6"/>
      <c r="AN53" s="6"/>
      <c r="AO53" s="6"/>
      <c r="AP53" s="6"/>
    </row>
    <row r="54" spans="1:42" ht="11.25" hidden="1" customHeight="1" x14ac:dyDescent="0.3">
      <c r="A54" s="26">
        <v>48</v>
      </c>
      <c r="B54" s="38" t="s">
        <v>248</v>
      </c>
      <c r="C54" s="39">
        <v>10</v>
      </c>
      <c r="D54" s="40">
        <v>400</v>
      </c>
      <c r="E54" s="30"/>
      <c r="F54" s="41">
        <f t="shared" si="0"/>
        <v>0</v>
      </c>
      <c r="G54" s="42" t="s">
        <v>40</v>
      </c>
      <c r="H54" s="61" t="s">
        <v>60</v>
      </c>
      <c r="I54" s="44" t="s">
        <v>249</v>
      </c>
      <c r="J54" s="44" t="s">
        <v>212</v>
      </c>
      <c r="K54" s="45">
        <v>9786176795773</v>
      </c>
      <c r="L54" s="45">
        <v>2018</v>
      </c>
      <c r="M54" s="45">
        <v>9</v>
      </c>
      <c r="N54" s="44" t="s">
        <v>213</v>
      </c>
      <c r="O54" s="38" t="s">
        <v>250</v>
      </c>
      <c r="P54" s="45">
        <v>180276</v>
      </c>
      <c r="Q54" s="46" t="s">
        <v>251</v>
      </c>
      <c r="R54" s="48">
        <v>0.8</v>
      </c>
      <c r="S54" s="45">
        <v>240</v>
      </c>
      <c r="T54" s="45">
        <v>190</v>
      </c>
      <c r="U54" s="45">
        <v>230</v>
      </c>
      <c r="V54" s="44" t="s">
        <v>252</v>
      </c>
      <c r="W54" s="44" t="s">
        <v>38</v>
      </c>
      <c r="X54" s="6"/>
      <c r="Y54" s="6"/>
      <c r="Z54" s="6"/>
      <c r="AA54" s="6"/>
      <c r="AB54" s="6"/>
      <c r="AC54" s="6"/>
      <c r="AD54" s="6"/>
      <c r="AE54" s="6"/>
      <c r="AF54" s="6"/>
      <c r="AG54" s="6"/>
      <c r="AH54" s="6"/>
      <c r="AI54" s="6"/>
      <c r="AJ54" s="6"/>
      <c r="AK54" s="6"/>
      <c r="AL54" s="6"/>
      <c r="AM54" s="6"/>
      <c r="AN54" s="6"/>
      <c r="AO54" s="6"/>
      <c r="AP54" s="6"/>
    </row>
    <row r="55" spans="1:42" ht="11.25" hidden="1" customHeight="1" x14ac:dyDescent="0.3">
      <c r="A55" s="26">
        <v>49</v>
      </c>
      <c r="B55" s="38" t="s">
        <v>253</v>
      </c>
      <c r="C55" s="39">
        <v>10</v>
      </c>
      <c r="D55" s="40">
        <v>180</v>
      </c>
      <c r="E55" s="30"/>
      <c r="F55" s="41">
        <f t="shared" si="0"/>
        <v>0</v>
      </c>
      <c r="G55" s="42" t="s">
        <v>40</v>
      </c>
      <c r="H55" s="61" t="s">
        <v>60</v>
      </c>
      <c r="I55" s="44" t="s">
        <v>254</v>
      </c>
      <c r="J55" s="44" t="s">
        <v>212</v>
      </c>
      <c r="K55" s="45">
        <v>9786176797562</v>
      </c>
      <c r="L55" s="45">
        <v>2021</v>
      </c>
      <c r="M55" s="45">
        <v>6</v>
      </c>
      <c r="N55" s="44" t="s">
        <v>213</v>
      </c>
      <c r="O55" s="38" t="s">
        <v>255</v>
      </c>
      <c r="P55" s="45">
        <v>151547</v>
      </c>
      <c r="Q55" s="46" t="s">
        <v>256</v>
      </c>
      <c r="R55" s="48">
        <v>0.32500000000000001</v>
      </c>
      <c r="S55" s="45">
        <v>184</v>
      </c>
      <c r="T55" s="45">
        <v>145</v>
      </c>
      <c r="U55" s="45">
        <v>200</v>
      </c>
      <c r="V55" s="44" t="s">
        <v>132</v>
      </c>
      <c r="W55" s="44" t="s">
        <v>77</v>
      </c>
      <c r="X55" s="6"/>
      <c r="Y55" s="6"/>
      <c r="Z55" s="6"/>
      <c r="AA55" s="6"/>
      <c r="AB55" s="6"/>
      <c r="AC55" s="6"/>
      <c r="AD55" s="6"/>
      <c r="AE55" s="6"/>
      <c r="AF55" s="6"/>
      <c r="AG55" s="6"/>
      <c r="AH55" s="6"/>
      <c r="AI55" s="6"/>
      <c r="AJ55" s="6"/>
      <c r="AK55" s="6"/>
      <c r="AL55" s="6"/>
      <c r="AM55" s="6"/>
      <c r="AN55" s="6"/>
      <c r="AO55" s="6"/>
      <c r="AP55" s="6"/>
    </row>
    <row r="56" spans="1:42" ht="11.25" hidden="1" customHeight="1" x14ac:dyDescent="0.3">
      <c r="A56" s="26">
        <v>50</v>
      </c>
      <c r="B56" s="38" t="s">
        <v>257</v>
      </c>
      <c r="C56" s="39">
        <v>10</v>
      </c>
      <c r="D56" s="40">
        <v>100</v>
      </c>
      <c r="E56" s="30"/>
      <c r="F56" s="41">
        <f t="shared" si="0"/>
        <v>0</v>
      </c>
      <c r="G56" s="42" t="s">
        <v>40</v>
      </c>
      <c r="H56" s="61" t="s">
        <v>60</v>
      </c>
      <c r="I56" s="44" t="s">
        <v>258</v>
      </c>
      <c r="J56" s="44" t="s">
        <v>212</v>
      </c>
      <c r="K56" s="45">
        <v>9786176799146</v>
      </c>
      <c r="L56" s="45">
        <v>2021</v>
      </c>
      <c r="M56" s="45">
        <v>5</v>
      </c>
      <c r="N56" s="44" t="s">
        <v>213</v>
      </c>
      <c r="O56" s="38" t="s">
        <v>259</v>
      </c>
      <c r="P56" s="45">
        <v>148753</v>
      </c>
      <c r="Q56" s="46" t="s">
        <v>260</v>
      </c>
      <c r="R56" s="48">
        <v>0.315</v>
      </c>
      <c r="S56" s="45">
        <v>280</v>
      </c>
      <c r="T56" s="45">
        <v>130</v>
      </c>
      <c r="U56" s="45">
        <v>200</v>
      </c>
      <c r="V56" s="44" t="s">
        <v>223</v>
      </c>
      <c r="W56" s="44" t="s">
        <v>77</v>
      </c>
      <c r="X56" s="6"/>
      <c r="Y56" s="6"/>
      <c r="Z56" s="6"/>
      <c r="AA56" s="6"/>
      <c r="AB56" s="6"/>
      <c r="AC56" s="6"/>
      <c r="AD56" s="6"/>
      <c r="AE56" s="6"/>
      <c r="AF56" s="6"/>
      <c r="AG56" s="6"/>
      <c r="AH56" s="6"/>
      <c r="AI56" s="6"/>
      <c r="AJ56" s="6"/>
      <c r="AK56" s="6"/>
      <c r="AL56" s="6"/>
      <c r="AM56" s="6"/>
      <c r="AN56" s="6"/>
      <c r="AO56" s="6"/>
      <c r="AP56" s="6"/>
    </row>
    <row r="57" spans="1:42" ht="11.25" customHeight="1" x14ac:dyDescent="0.3">
      <c r="A57" s="26">
        <v>51</v>
      </c>
      <c r="B57" s="38" t="s">
        <v>261</v>
      </c>
      <c r="C57" s="39">
        <v>10</v>
      </c>
      <c r="D57" s="40">
        <v>300</v>
      </c>
      <c r="E57" s="30"/>
      <c r="F57" s="41">
        <f t="shared" si="0"/>
        <v>0</v>
      </c>
      <c r="G57" s="42" t="s">
        <v>40</v>
      </c>
      <c r="H57" s="42"/>
      <c r="I57" s="44" t="s">
        <v>262</v>
      </c>
      <c r="J57" s="44" t="s">
        <v>212</v>
      </c>
      <c r="K57" s="45">
        <v>9786176798545</v>
      </c>
      <c r="L57" s="45">
        <v>2020</v>
      </c>
      <c r="M57" s="45">
        <v>11</v>
      </c>
      <c r="N57" s="44" t="s">
        <v>213</v>
      </c>
      <c r="O57" s="38" t="s">
        <v>263</v>
      </c>
      <c r="P57" s="45">
        <v>217398</v>
      </c>
      <c r="Q57" s="46" t="s">
        <v>264</v>
      </c>
      <c r="R57" s="48">
        <v>0.45500000000000002</v>
      </c>
      <c r="S57" s="45">
        <v>448</v>
      </c>
      <c r="T57" s="45">
        <v>130</v>
      </c>
      <c r="U57" s="45">
        <v>200</v>
      </c>
      <c r="V57" s="44" t="s">
        <v>223</v>
      </c>
      <c r="W57" s="44" t="s">
        <v>77</v>
      </c>
      <c r="X57" s="6"/>
      <c r="Y57" s="6"/>
      <c r="Z57" s="6"/>
      <c r="AA57" s="6"/>
      <c r="AB57" s="6"/>
      <c r="AC57" s="6"/>
      <c r="AD57" s="6"/>
      <c r="AE57" s="6"/>
      <c r="AF57" s="6"/>
      <c r="AG57" s="6"/>
      <c r="AH57" s="6"/>
      <c r="AI57" s="6"/>
      <c r="AJ57" s="6"/>
      <c r="AK57" s="6"/>
      <c r="AL57" s="6"/>
      <c r="AM57" s="6"/>
      <c r="AN57" s="6"/>
      <c r="AO57" s="6"/>
      <c r="AP57" s="6"/>
    </row>
    <row r="58" spans="1:42" ht="11.25" customHeight="1" x14ac:dyDescent="0.3">
      <c r="A58" s="26">
        <v>52</v>
      </c>
      <c r="B58" s="38" t="s">
        <v>265</v>
      </c>
      <c r="C58" s="39">
        <v>10</v>
      </c>
      <c r="D58" s="40">
        <v>180</v>
      </c>
      <c r="E58" s="30"/>
      <c r="F58" s="41">
        <f t="shared" si="0"/>
        <v>0</v>
      </c>
      <c r="G58" s="42" t="s">
        <v>40</v>
      </c>
      <c r="H58" s="42"/>
      <c r="I58" s="44" t="s">
        <v>262</v>
      </c>
      <c r="J58" s="44" t="s">
        <v>212</v>
      </c>
      <c r="K58" s="45">
        <v>9789664480823</v>
      </c>
      <c r="L58" s="45">
        <v>2023</v>
      </c>
      <c r="M58" s="45">
        <v>1</v>
      </c>
      <c r="N58" s="44" t="s">
        <v>213</v>
      </c>
      <c r="O58" s="38" t="s">
        <v>266</v>
      </c>
      <c r="P58" s="45">
        <v>181282</v>
      </c>
      <c r="Q58" s="46" t="s">
        <v>267</v>
      </c>
      <c r="R58" s="48">
        <v>0.2</v>
      </c>
      <c r="S58" s="45">
        <v>128</v>
      </c>
      <c r="T58" s="45">
        <v>130</v>
      </c>
      <c r="U58" s="45">
        <v>200</v>
      </c>
      <c r="V58" s="44" t="s">
        <v>223</v>
      </c>
      <c r="W58" s="44" t="s">
        <v>77</v>
      </c>
      <c r="X58" s="6"/>
      <c r="Y58" s="6"/>
      <c r="Z58" s="6"/>
      <c r="AA58" s="6"/>
      <c r="AB58" s="6"/>
      <c r="AC58" s="6"/>
      <c r="AD58" s="6"/>
      <c r="AE58" s="6"/>
      <c r="AF58" s="6"/>
      <c r="AG58" s="6"/>
      <c r="AH58" s="6"/>
      <c r="AI58" s="6"/>
      <c r="AJ58" s="6"/>
      <c r="AK58" s="6"/>
      <c r="AL58" s="6"/>
      <c r="AM58" s="6"/>
      <c r="AN58" s="6"/>
      <c r="AO58" s="6"/>
      <c r="AP58" s="6"/>
    </row>
    <row r="59" spans="1:42" ht="11.25" customHeight="1" x14ac:dyDescent="0.3">
      <c r="A59" s="26">
        <v>53</v>
      </c>
      <c r="B59" s="38" t="s">
        <v>268</v>
      </c>
      <c r="C59" s="39">
        <v>10</v>
      </c>
      <c r="D59" s="64">
        <v>200</v>
      </c>
      <c r="E59" s="30"/>
      <c r="F59" s="41">
        <f t="shared" si="0"/>
        <v>0</v>
      </c>
      <c r="G59" s="42" t="s">
        <v>40</v>
      </c>
      <c r="H59" s="42" t="s">
        <v>127</v>
      </c>
      <c r="I59" s="44" t="s">
        <v>269</v>
      </c>
      <c r="J59" s="44" t="s">
        <v>212</v>
      </c>
      <c r="K59" s="45">
        <v>9786176799498</v>
      </c>
      <c r="L59" s="45">
        <v>2021</v>
      </c>
      <c r="M59" s="45">
        <v>9</v>
      </c>
      <c r="N59" s="44" t="s">
        <v>213</v>
      </c>
      <c r="O59" s="38" t="s">
        <v>270</v>
      </c>
      <c r="P59" s="45">
        <v>155933</v>
      </c>
      <c r="Q59" s="46" t="s">
        <v>271</v>
      </c>
      <c r="R59" s="48">
        <v>0.56000000000000005</v>
      </c>
      <c r="S59" s="45">
        <v>520</v>
      </c>
      <c r="T59" s="45">
        <v>145</v>
      </c>
      <c r="U59" s="45">
        <v>200</v>
      </c>
      <c r="V59" s="44" t="s">
        <v>132</v>
      </c>
      <c r="W59" s="44" t="s">
        <v>77</v>
      </c>
      <c r="X59" s="6"/>
      <c r="Y59" s="6"/>
      <c r="Z59" s="6"/>
      <c r="AA59" s="6"/>
      <c r="AB59" s="6"/>
      <c r="AC59" s="6"/>
      <c r="AD59" s="6"/>
      <c r="AE59" s="6"/>
      <c r="AF59" s="6"/>
      <c r="AG59" s="6"/>
      <c r="AH59" s="6"/>
      <c r="AI59" s="6"/>
      <c r="AJ59" s="6"/>
      <c r="AK59" s="6"/>
      <c r="AL59" s="6"/>
      <c r="AM59" s="6"/>
      <c r="AN59" s="6"/>
      <c r="AO59" s="6"/>
      <c r="AP59" s="6"/>
    </row>
    <row r="60" spans="1:42" ht="11.25" customHeight="1" x14ac:dyDescent="0.3">
      <c r="A60" s="26">
        <v>54</v>
      </c>
      <c r="B60" s="38" t="s">
        <v>272</v>
      </c>
      <c r="C60" s="39">
        <v>10</v>
      </c>
      <c r="D60" s="40">
        <v>300</v>
      </c>
      <c r="E60" s="30"/>
      <c r="F60" s="41">
        <f t="shared" si="0"/>
        <v>0</v>
      </c>
      <c r="G60" s="42" t="s">
        <v>40</v>
      </c>
      <c r="H60" s="42"/>
      <c r="I60" s="44" t="s">
        <v>273</v>
      </c>
      <c r="J60" s="44" t="s">
        <v>274</v>
      </c>
      <c r="K60" s="45">
        <v>9786176795940</v>
      </c>
      <c r="L60" s="45">
        <v>2020</v>
      </c>
      <c r="M60" s="45">
        <v>2</v>
      </c>
      <c r="N60" s="44" t="s">
        <v>275</v>
      </c>
      <c r="O60" s="38" t="s">
        <v>276</v>
      </c>
      <c r="P60" s="45">
        <v>205879</v>
      </c>
      <c r="Q60" s="46" t="s">
        <v>277</v>
      </c>
      <c r="R60" s="48">
        <v>0.435</v>
      </c>
      <c r="S60" s="45">
        <v>312</v>
      </c>
      <c r="T60" s="45">
        <v>145</v>
      </c>
      <c r="U60" s="45">
        <v>200</v>
      </c>
      <c r="V60" s="44" t="s">
        <v>132</v>
      </c>
      <c r="W60" s="44" t="s">
        <v>77</v>
      </c>
      <c r="X60" s="6"/>
      <c r="Y60" s="6"/>
      <c r="Z60" s="6"/>
      <c r="AA60" s="6"/>
      <c r="AB60" s="6"/>
      <c r="AC60" s="6"/>
      <c r="AD60" s="6"/>
      <c r="AE60" s="6"/>
      <c r="AF60" s="6"/>
      <c r="AG60" s="6"/>
      <c r="AH60" s="6"/>
      <c r="AI60" s="6"/>
      <c r="AJ60" s="6"/>
      <c r="AK60" s="6"/>
      <c r="AL60" s="6"/>
      <c r="AM60" s="6"/>
      <c r="AN60" s="6"/>
      <c r="AO60" s="6"/>
      <c r="AP60" s="6"/>
    </row>
    <row r="61" spans="1:42" ht="11.25" customHeight="1" x14ac:dyDescent="0.3">
      <c r="A61" s="26">
        <v>55</v>
      </c>
      <c r="B61" s="38" t="s">
        <v>278</v>
      </c>
      <c r="C61" s="39">
        <v>10</v>
      </c>
      <c r="D61" s="40">
        <v>350</v>
      </c>
      <c r="E61" s="30"/>
      <c r="F61" s="41">
        <f t="shared" si="0"/>
        <v>0</v>
      </c>
      <c r="G61" s="42" t="s">
        <v>40</v>
      </c>
      <c r="H61" s="42"/>
      <c r="I61" s="44" t="s">
        <v>279</v>
      </c>
      <c r="J61" s="44" t="s">
        <v>274</v>
      </c>
      <c r="K61" s="45">
        <v>9789664481202</v>
      </c>
      <c r="L61" s="45">
        <v>2023</v>
      </c>
      <c r="M61" s="45">
        <v>4</v>
      </c>
      <c r="N61" s="44" t="s">
        <v>275</v>
      </c>
      <c r="O61" s="38" t="s">
        <v>280</v>
      </c>
      <c r="P61" s="45">
        <v>189573</v>
      </c>
      <c r="Q61" s="46" t="s">
        <v>281</v>
      </c>
      <c r="R61" s="48">
        <v>0.38</v>
      </c>
      <c r="S61" s="45">
        <v>368</v>
      </c>
      <c r="T61" s="45">
        <v>145</v>
      </c>
      <c r="U61" s="45">
        <v>200</v>
      </c>
      <c r="V61" s="44" t="s">
        <v>132</v>
      </c>
      <c r="W61" s="44" t="s">
        <v>77</v>
      </c>
      <c r="X61" s="6"/>
      <c r="Y61" s="6"/>
      <c r="Z61" s="6"/>
      <c r="AA61" s="6"/>
      <c r="AB61" s="6"/>
      <c r="AC61" s="6"/>
      <c r="AD61" s="6"/>
      <c r="AE61" s="6"/>
      <c r="AF61" s="6"/>
      <c r="AG61" s="6"/>
      <c r="AH61" s="6"/>
      <c r="AI61" s="6"/>
      <c r="AJ61" s="6"/>
      <c r="AK61" s="6"/>
      <c r="AL61" s="6"/>
      <c r="AM61" s="6"/>
      <c r="AN61" s="6"/>
      <c r="AO61" s="6"/>
      <c r="AP61" s="6"/>
    </row>
    <row r="62" spans="1:42" ht="11.25" customHeight="1" x14ac:dyDescent="0.3">
      <c r="A62" s="26">
        <v>56</v>
      </c>
      <c r="B62" s="38" t="s">
        <v>282</v>
      </c>
      <c r="C62" s="39">
        <v>16</v>
      </c>
      <c r="D62" s="40">
        <v>100</v>
      </c>
      <c r="E62" s="30"/>
      <c r="F62" s="41">
        <f t="shared" si="0"/>
        <v>0</v>
      </c>
      <c r="G62" s="42" t="s">
        <v>40</v>
      </c>
      <c r="H62" s="43" t="s">
        <v>232</v>
      </c>
      <c r="I62" s="44" t="s">
        <v>283</v>
      </c>
      <c r="J62" s="44" t="s">
        <v>212</v>
      </c>
      <c r="K62" s="45">
        <v>9786176796695</v>
      </c>
      <c r="L62" s="45">
        <v>2019</v>
      </c>
      <c r="M62" s="45">
        <v>4</v>
      </c>
      <c r="N62" s="44" t="s">
        <v>213</v>
      </c>
      <c r="O62" s="38" t="s">
        <v>284</v>
      </c>
      <c r="P62" s="45">
        <v>142372</v>
      </c>
      <c r="Q62" s="46" t="s">
        <v>285</v>
      </c>
      <c r="R62" s="48">
        <v>0.24</v>
      </c>
      <c r="S62" s="45">
        <v>160</v>
      </c>
      <c r="T62" s="45">
        <v>130</v>
      </c>
      <c r="U62" s="45">
        <v>200</v>
      </c>
      <c r="V62" s="44" t="s">
        <v>223</v>
      </c>
      <c r="W62" s="44" t="s">
        <v>77</v>
      </c>
      <c r="X62" s="6"/>
      <c r="Y62" s="6"/>
      <c r="Z62" s="6"/>
      <c r="AA62" s="6"/>
      <c r="AB62" s="6"/>
      <c r="AC62" s="6"/>
      <c r="AD62" s="6"/>
      <c r="AE62" s="6"/>
      <c r="AF62" s="6"/>
      <c r="AG62" s="6"/>
      <c r="AH62" s="6"/>
      <c r="AI62" s="6"/>
      <c r="AJ62" s="6"/>
      <c r="AK62" s="6"/>
      <c r="AL62" s="6"/>
      <c r="AM62" s="6"/>
      <c r="AN62" s="6"/>
      <c r="AO62" s="6"/>
      <c r="AP62" s="6"/>
    </row>
    <row r="63" spans="1:42" ht="11.25" customHeight="1" x14ac:dyDescent="0.3">
      <c r="A63" s="26">
        <v>57</v>
      </c>
      <c r="B63" s="38" t="s">
        <v>286</v>
      </c>
      <c r="C63" s="39">
        <v>10</v>
      </c>
      <c r="D63" s="64">
        <v>100</v>
      </c>
      <c r="E63" s="30"/>
      <c r="F63" s="41">
        <f t="shared" si="0"/>
        <v>0</v>
      </c>
      <c r="G63" s="42" t="s">
        <v>40</v>
      </c>
      <c r="H63" s="42" t="s">
        <v>127</v>
      </c>
      <c r="I63" s="44" t="s">
        <v>283</v>
      </c>
      <c r="J63" s="44" t="s">
        <v>212</v>
      </c>
      <c r="K63" s="45">
        <v>9786176796985</v>
      </c>
      <c r="L63" s="45">
        <v>2019</v>
      </c>
      <c r="M63" s="45">
        <v>9</v>
      </c>
      <c r="N63" s="44" t="s">
        <v>213</v>
      </c>
      <c r="O63" s="38" t="s">
        <v>287</v>
      </c>
      <c r="P63" s="45">
        <v>151912</v>
      </c>
      <c r="Q63" s="46" t="s">
        <v>288</v>
      </c>
      <c r="R63" s="48">
        <v>0.38</v>
      </c>
      <c r="S63" s="45">
        <v>376</v>
      </c>
      <c r="T63" s="45">
        <v>130</v>
      </c>
      <c r="U63" s="45">
        <v>200</v>
      </c>
      <c r="V63" s="44" t="s">
        <v>223</v>
      </c>
      <c r="W63" s="44" t="s">
        <v>77</v>
      </c>
      <c r="X63" s="6"/>
      <c r="Y63" s="6"/>
      <c r="Z63" s="6"/>
      <c r="AA63" s="6"/>
      <c r="AB63" s="6"/>
      <c r="AC63" s="6"/>
      <c r="AD63" s="6"/>
      <c r="AE63" s="6"/>
      <c r="AF63" s="6"/>
      <c r="AG63" s="6"/>
      <c r="AH63" s="6"/>
      <c r="AI63" s="6"/>
      <c r="AJ63" s="6"/>
      <c r="AK63" s="6"/>
      <c r="AL63" s="6"/>
      <c r="AM63" s="6"/>
      <c r="AN63" s="6"/>
      <c r="AO63" s="6"/>
      <c r="AP63" s="6"/>
    </row>
    <row r="64" spans="1:42" ht="11.25" hidden="1" customHeight="1" x14ac:dyDescent="0.3">
      <c r="A64" s="26">
        <v>58</v>
      </c>
      <c r="B64" s="38" t="s">
        <v>289</v>
      </c>
      <c r="C64" s="39">
        <v>10</v>
      </c>
      <c r="D64" s="40">
        <v>120</v>
      </c>
      <c r="E64" s="30"/>
      <c r="F64" s="41">
        <f t="shared" si="0"/>
        <v>0</v>
      </c>
      <c r="G64" s="42" t="s">
        <v>40</v>
      </c>
      <c r="H64" s="61" t="s">
        <v>60</v>
      </c>
      <c r="I64" s="44" t="s">
        <v>283</v>
      </c>
      <c r="J64" s="44" t="s">
        <v>290</v>
      </c>
      <c r="K64" s="45">
        <v>9786176797913</v>
      </c>
      <c r="L64" s="45">
        <v>2020</v>
      </c>
      <c r="M64" s="45">
        <v>5</v>
      </c>
      <c r="N64" s="44" t="s">
        <v>291</v>
      </c>
      <c r="O64" s="38" t="s">
        <v>292</v>
      </c>
      <c r="P64" s="45">
        <v>209479</v>
      </c>
      <c r="Q64" s="46" t="s">
        <v>293</v>
      </c>
      <c r="R64" s="48">
        <v>0.53500000000000003</v>
      </c>
      <c r="S64" s="45">
        <v>560</v>
      </c>
      <c r="T64" s="45">
        <v>130</v>
      </c>
      <c r="U64" s="45">
        <v>200</v>
      </c>
      <c r="V64" s="44" t="s">
        <v>223</v>
      </c>
      <c r="W64" s="44" t="s">
        <v>77</v>
      </c>
      <c r="X64" s="6"/>
      <c r="Y64" s="6"/>
      <c r="Z64" s="6"/>
      <c r="AA64" s="6"/>
      <c r="AB64" s="6"/>
      <c r="AC64" s="6"/>
      <c r="AD64" s="6"/>
      <c r="AE64" s="6"/>
      <c r="AF64" s="6"/>
      <c r="AG64" s="6"/>
      <c r="AH64" s="6"/>
      <c r="AI64" s="6"/>
      <c r="AJ64" s="6"/>
      <c r="AK64" s="6"/>
      <c r="AL64" s="6"/>
      <c r="AM64" s="6"/>
      <c r="AN64" s="6"/>
      <c r="AO64" s="6"/>
      <c r="AP64" s="6"/>
    </row>
    <row r="65" spans="1:42" ht="11.25" hidden="1" customHeight="1" x14ac:dyDescent="0.3">
      <c r="A65" s="26">
        <v>59</v>
      </c>
      <c r="B65" s="38" t="s">
        <v>294</v>
      </c>
      <c r="C65" s="39">
        <v>2</v>
      </c>
      <c r="D65" s="40">
        <v>450</v>
      </c>
      <c r="E65" s="30"/>
      <c r="F65" s="41">
        <f t="shared" si="0"/>
        <v>0</v>
      </c>
      <c r="G65" s="42" t="s">
        <v>40</v>
      </c>
      <c r="H65" s="61" t="s">
        <v>60</v>
      </c>
      <c r="I65" s="44" t="s">
        <v>283</v>
      </c>
      <c r="J65" s="44" t="s">
        <v>212</v>
      </c>
      <c r="K65" s="45">
        <v>9786176798262</v>
      </c>
      <c r="L65" s="45">
        <v>2020</v>
      </c>
      <c r="M65" s="45">
        <v>9</v>
      </c>
      <c r="N65" s="44" t="s">
        <v>213</v>
      </c>
      <c r="O65" s="38" t="s">
        <v>295</v>
      </c>
      <c r="P65" s="45">
        <v>214131</v>
      </c>
      <c r="Q65" s="46" t="s">
        <v>296</v>
      </c>
      <c r="R65" s="48">
        <v>1.42</v>
      </c>
      <c r="S65" s="45">
        <v>792</v>
      </c>
      <c r="T65" s="45">
        <v>160</v>
      </c>
      <c r="U65" s="45">
        <v>225</v>
      </c>
      <c r="V65" s="44" t="s">
        <v>209</v>
      </c>
      <c r="W65" s="44" t="s">
        <v>77</v>
      </c>
      <c r="X65" s="6"/>
      <c r="Y65" s="6"/>
      <c r="Z65" s="6"/>
      <c r="AA65" s="6"/>
      <c r="AB65" s="6"/>
      <c r="AC65" s="6"/>
      <c r="AD65" s="6"/>
      <c r="AE65" s="6"/>
      <c r="AF65" s="6"/>
      <c r="AG65" s="6"/>
      <c r="AH65" s="6"/>
      <c r="AI65" s="6"/>
      <c r="AJ65" s="6"/>
      <c r="AK65" s="6"/>
      <c r="AL65" s="6"/>
      <c r="AM65" s="6"/>
      <c r="AN65" s="6"/>
      <c r="AO65" s="6"/>
      <c r="AP65" s="6"/>
    </row>
    <row r="66" spans="1:42" ht="11.25" hidden="1" customHeight="1" x14ac:dyDescent="0.3">
      <c r="A66" s="26">
        <v>60</v>
      </c>
      <c r="B66" s="38" t="s">
        <v>297</v>
      </c>
      <c r="C66" s="39">
        <v>16</v>
      </c>
      <c r="D66" s="40">
        <v>90</v>
      </c>
      <c r="E66" s="30"/>
      <c r="F66" s="41">
        <f t="shared" si="0"/>
        <v>0</v>
      </c>
      <c r="G66" s="42" t="s">
        <v>40</v>
      </c>
      <c r="H66" s="61" t="s">
        <v>60</v>
      </c>
      <c r="I66" s="44" t="s">
        <v>298</v>
      </c>
      <c r="J66" s="44" t="s">
        <v>212</v>
      </c>
      <c r="K66" s="45">
        <v>9786176799214</v>
      </c>
      <c r="L66" s="45">
        <v>2021</v>
      </c>
      <c r="M66" s="45">
        <v>6</v>
      </c>
      <c r="N66" s="44" t="s">
        <v>213</v>
      </c>
      <c r="O66" s="38" t="s">
        <v>299</v>
      </c>
      <c r="P66" s="45">
        <v>150007</v>
      </c>
      <c r="Q66" s="46" t="s">
        <v>300</v>
      </c>
      <c r="R66" s="48">
        <v>0.3</v>
      </c>
      <c r="S66" s="45">
        <v>200</v>
      </c>
      <c r="T66" s="45">
        <v>130</v>
      </c>
      <c r="U66" s="45">
        <v>185</v>
      </c>
      <c r="V66" s="44" t="s">
        <v>301</v>
      </c>
      <c r="W66" s="44" t="s">
        <v>77</v>
      </c>
      <c r="X66" s="6"/>
      <c r="Y66" s="6"/>
      <c r="Z66" s="6"/>
      <c r="AA66" s="6"/>
      <c r="AB66" s="6"/>
      <c r="AC66" s="6"/>
      <c r="AD66" s="6"/>
      <c r="AE66" s="6"/>
      <c r="AF66" s="6"/>
      <c r="AG66" s="6"/>
      <c r="AH66" s="6"/>
      <c r="AI66" s="6"/>
      <c r="AJ66" s="6"/>
      <c r="AK66" s="6"/>
      <c r="AL66" s="6"/>
      <c r="AM66" s="6"/>
      <c r="AN66" s="6"/>
      <c r="AO66" s="6"/>
      <c r="AP66" s="6"/>
    </row>
    <row r="67" spans="1:42" ht="11.25" customHeight="1" x14ac:dyDescent="0.3">
      <c r="A67" s="26">
        <v>61</v>
      </c>
      <c r="B67" s="38" t="s">
        <v>302</v>
      </c>
      <c r="C67" s="39">
        <v>10</v>
      </c>
      <c r="D67" s="40">
        <v>380</v>
      </c>
      <c r="E67" s="30"/>
      <c r="F67" s="41">
        <f t="shared" si="0"/>
        <v>0</v>
      </c>
      <c r="G67" s="42" t="s">
        <v>40</v>
      </c>
      <c r="H67" s="42"/>
      <c r="I67" s="44" t="s">
        <v>303</v>
      </c>
      <c r="J67" s="44" t="s">
        <v>212</v>
      </c>
      <c r="K67" s="45">
        <v>9789664480656</v>
      </c>
      <c r="L67" s="45">
        <v>2023</v>
      </c>
      <c r="M67" s="45">
        <v>3</v>
      </c>
      <c r="N67" s="44" t="s">
        <v>213</v>
      </c>
      <c r="O67" s="38" t="s">
        <v>304</v>
      </c>
      <c r="P67" s="45">
        <v>186268</v>
      </c>
      <c r="Q67" s="46" t="s">
        <v>305</v>
      </c>
      <c r="R67" s="48">
        <v>0.51</v>
      </c>
      <c r="S67" s="45">
        <v>360</v>
      </c>
      <c r="T67" s="45">
        <v>130</v>
      </c>
      <c r="U67" s="45">
        <v>200</v>
      </c>
      <c r="V67" s="44" t="s">
        <v>223</v>
      </c>
      <c r="W67" s="44" t="s">
        <v>38</v>
      </c>
      <c r="X67" s="6"/>
      <c r="Y67" s="6"/>
      <c r="Z67" s="6"/>
      <c r="AA67" s="6"/>
      <c r="AB67" s="6"/>
      <c r="AC67" s="6"/>
      <c r="AD67" s="6"/>
      <c r="AE67" s="6"/>
      <c r="AF67" s="6"/>
      <c r="AG67" s="6"/>
      <c r="AH67" s="6"/>
      <c r="AI67" s="6"/>
      <c r="AJ67" s="6"/>
      <c r="AK67" s="6"/>
      <c r="AL67" s="6"/>
      <c r="AM67" s="6"/>
      <c r="AN67" s="6"/>
      <c r="AO67" s="6"/>
      <c r="AP67" s="6"/>
    </row>
    <row r="68" spans="1:42" ht="11.25" hidden="1" customHeight="1" x14ac:dyDescent="0.3">
      <c r="A68" s="26">
        <v>62</v>
      </c>
      <c r="B68" s="38" t="s">
        <v>306</v>
      </c>
      <c r="C68" s="39">
        <v>10</v>
      </c>
      <c r="D68" s="40">
        <v>90</v>
      </c>
      <c r="E68" s="30"/>
      <c r="F68" s="41">
        <f t="shared" si="0"/>
        <v>0</v>
      </c>
      <c r="G68" s="42" t="s">
        <v>40</v>
      </c>
      <c r="H68" s="61" t="s">
        <v>60</v>
      </c>
      <c r="I68" s="44" t="s">
        <v>307</v>
      </c>
      <c r="J68" s="44" t="s">
        <v>290</v>
      </c>
      <c r="K68" s="45">
        <v>9786176798514</v>
      </c>
      <c r="L68" s="45">
        <v>2020</v>
      </c>
      <c r="M68" s="45">
        <v>11</v>
      </c>
      <c r="N68" s="44" t="s">
        <v>291</v>
      </c>
      <c r="O68" s="38" t="s">
        <v>308</v>
      </c>
      <c r="P68" s="45">
        <v>217397</v>
      </c>
      <c r="Q68" s="46" t="s">
        <v>309</v>
      </c>
      <c r="R68" s="48">
        <v>0.251</v>
      </c>
      <c r="S68" s="45">
        <v>208</v>
      </c>
      <c r="T68" s="45">
        <v>130</v>
      </c>
      <c r="U68" s="45">
        <v>200</v>
      </c>
      <c r="V68" s="44" t="s">
        <v>223</v>
      </c>
      <c r="W68" s="44" t="s">
        <v>77</v>
      </c>
      <c r="X68" s="6"/>
      <c r="Y68" s="6"/>
      <c r="Z68" s="6"/>
      <c r="AA68" s="6"/>
      <c r="AB68" s="6"/>
      <c r="AC68" s="6"/>
      <c r="AD68" s="6"/>
      <c r="AE68" s="6"/>
      <c r="AF68" s="6"/>
      <c r="AG68" s="6"/>
      <c r="AH68" s="6"/>
      <c r="AI68" s="6"/>
      <c r="AJ68" s="6"/>
      <c r="AK68" s="6"/>
      <c r="AL68" s="6"/>
      <c r="AM68" s="6"/>
      <c r="AN68" s="6"/>
      <c r="AO68" s="6"/>
      <c r="AP68" s="6"/>
    </row>
    <row r="69" spans="1:42" ht="11.25" customHeight="1" x14ac:dyDescent="0.3">
      <c r="A69" s="26">
        <v>63</v>
      </c>
      <c r="B69" s="66" t="s">
        <v>310</v>
      </c>
      <c r="C69" s="67">
        <v>10</v>
      </c>
      <c r="D69" s="68">
        <v>250</v>
      </c>
      <c r="E69" s="69"/>
      <c r="F69" s="70">
        <f t="shared" si="0"/>
        <v>0</v>
      </c>
      <c r="G69" s="71" t="s">
        <v>40</v>
      </c>
      <c r="H69" s="72" t="s">
        <v>49</v>
      </c>
      <c r="I69" s="73" t="s">
        <v>311</v>
      </c>
      <c r="J69" s="73" t="s">
        <v>290</v>
      </c>
      <c r="K69" s="74">
        <v>9789664482605</v>
      </c>
      <c r="L69" s="74">
        <v>2024</v>
      </c>
      <c r="M69" s="75">
        <v>2</v>
      </c>
      <c r="N69" s="73" t="s">
        <v>291</v>
      </c>
      <c r="O69" s="66" t="s">
        <v>312</v>
      </c>
      <c r="P69" s="74">
        <v>208820</v>
      </c>
      <c r="Q69" s="75" t="s">
        <v>313</v>
      </c>
      <c r="R69" s="76"/>
      <c r="S69" s="74">
        <v>224</v>
      </c>
      <c r="T69" s="74">
        <v>130</v>
      </c>
      <c r="U69" s="74">
        <v>200</v>
      </c>
      <c r="V69" s="73" t="s">
        <v>223</v>
      </c>
      <c r="W69" s="73" t="s">
        <v>77</v>
      </c>
      <c r="X69" s="6"/>
      <c r="Y69" s="6"/>
      <c r="Z69" s="6"/>
      <c r="AA69" s="6"/>
      <c r="AB69" s="6"/>
      <c r="AC69" s="6"/>
      <c r="AD69" s="6"/>
      <c r="AE69" s="6"/>
      <c r="AF69" s="6"/>
      <c r="AG69" s="6"/>
      <c r="AH69" s="6"/>
      <c r="AI69" s="6"/>
      <c r="AJ69" s="6"/>
      <c r="AK69" s="6"/>
      <c r="AL69" s="6"/>
      <c r="AM69" s="6"/>
      <c r="AN69" s="6"/>
      <c r="AO69" s="6"/>
      <c r="AP69" s="6"/>
    </row>
    <row r="70" spans="1:42" ht="11.25" hidden="1" customHeight="1" x14ac:dyDescent="0.3">
      <c r="A70" s="26">
        <v>64</v>
      </c>
      <c r="B70" s="38" t="s">
        <v>314</v>
      </c>
      <c r="C70" s="39">
        <v>10</v>
      </c>
      <c r="D70" s="40">
        <v>350</v>
      </c>
      <c r="E70" s="30"/>
      <c r="F70" s="41">
        <f t="shared" si="0"/>
        <v>0</v>
      </c>
      <c r="G70" s="42" t="s">
        <v>40</v>
      </c>
      <c r="H70" s="61" t="s">
        <v>60</v>
      </c>
      <c r="I70" s="44"/>
      <c r="J70" s="44" t="s">
        <v>212</v>
      </c>
      <c r="K70" s="45">
        <v>9789664481288</v>
      </c>
      <c r="L70" s="45">
        <v>2023</v>
      </c>
      <c r="M70" s="45">
        <v>7</v>
      </c>
      <c r="N70" s="44" t="s">
        <v>291</v>
      </c>
      <c r="O70" s="38" t="s">
        <v>315</v>
      </c>
      <c r="P70" s="45">
        <v>194090</v>
      </c>
      <c r="Q70" s="46" t="s">
        <v>316</v>
      </c>
      <c r="R70" s="48">
        <v>0.45500000000000002</v>
      </c>
      <c r="S70" s="45">
        <v>224</v>
      </c>
      <c r="T70" s="45">
        <v>145</v>
      </c>
      <c r="U70" s="45">
        <v>200</v>
      </c>
      <c r="V70" s="44" t="s">
        <v>132</v>
      </c>
      <c r="W70" s="44" t="s">
        <v>77</v>
      </c>
      <c r="X70" s="6"/>
      <c r="Y70" s="6"/>
      <c r="Z70" s="6"/>
      <c r="AA70" s="6"/>
      <c r="AB70" s="6"/>
      <c r="AC70" s="6"/>
      <c r="AD70" s="6"/>
      <c r="AE70" s="6"/>
      <c r="AF70" s="6"/>
      <c r="AG70" s="6"/>
      <c r="AH70" s="6"/>
      <c r="AI70" s="6"/>
      <c r="AJ70" s="6"/>
      <c r="AK70" s="6"/>
      <c r="AL70" s="6"/>
      <c r="AM70" s="6"/>
      <c r="AN70" s="6"/>
      <c r="AO70" s="6"/>
      <c r="AP70" s="6"/>
    </row>
    <row r="71" spans="1:42" ht="11.25" customHeight="1" x14ac:dyDescent="0.3">
      <c r="A71" s="26">
        <v>65</v>
      </c>
      <c r="B71" s="38" t="s">
        <v>317</v>
      </c>
      <c r="C71" s="39">
        <v>10</v>
      </c>
      <c r="D71" s="40">
        <v>380</v>
      </c>
      <c r="E71" s="30"/>
      <c r="F71" s="41">
        <f t="shared" si="0"/>
        <v>0</v>
      </c>
      <c r="G71" s="42" t="s">
        <v>40</v>
      </c>
      <c r="H71" s="42"/>
      <c r="I71" s="44" t="s">
        <v>318</v>
      </c>
      <c r="J71" s="44" t="s">
        <v>290</v>
      </c>
      <c r="K71" s="45">
        <v>9789664480663</v>
      </c>
      <c r="L71" s="45">
        <v>2022</v>
      </c>
      <c r="M71" s="45">
        <v>12</v>
      </c>
      <c r="N71" s="44" t="s">
        <v>291</v>
      </c>
      <c r="O71" s="38" t="s">
        <v>319</v>
      </c>
      <c r="P71" s="45">
        <v>180237</v>
      </c>
      <c r="Q71" s="46" t="s">
        <v>320</v>
      </c>
      <c r="R71" s="48">
        <v>0.48</v>
      </c>
      <c r="S71" s="45">
        <v>440</v>
      </c>
      <c r="T71" s="45">
        <v>145</v>
      </c>
      <c r="U71" s="45">
        <v>200</v>
      </c>
      <c r="V71" s="44" t="s">
        <v>132</v>
      </c>
      <c r="W71" s="44" t="s">
        <v>77</v>
      </c>
      <c r="X71" s="6"/>
      <c r="Y71" s="6"/>
      <c r="Z71" s="6"/>
      <c r="AA71" s="6"/>
      <c r="AB71" s="6"/>
      <c r="AC71" s="6"/>
      <c r="AD71" s="6"/>
      <c r="AE71" s="6"/>
      <c r="AF71" s="6"/>
      <c r="AG71" s="6"/>
      <c r="AH71" s="6"/>
      <c r="AI71" s="6"/>
      <c r="AJ71" s="6"/>
      <c r="AK71" s="6"/>
      <c r="AL71" s="6"/>
      <c r="AM71" s="6"/>
      <c r="AN71" s="6"/>
      <c r="AO71" s="6"/>
      <c r="AP71" s="6"/>
    </row>
    <row r="72" spans="1:42" ht="11.25" customHeight="1" x14ac:dyDescent="0.3">
      <c r="A72" s="26">
        <v>66</v>
      </c>
      <c r="B72" s="38" t="s">
        <v>321</v>
      </c>
      <c r="C72" s="39">
        <v>6</v>
      </c>
      <c r="D72" s="40">
        <v>650</v>
      </c>
      <c r="E72" s="30"/>
      <c r="F72" s="41">
        <f t="shared" si="0"/>
        <v>0</v>
      </c>
      <c r="G72" s="42" t="s">
        <v>40</v>
      </c>
      <c r="H72" s="60"/>
      <c r="I72" s="44" t="s">
        <v>322</v>
      </c>
      <c r="J72" s="44" t="s">
        <v>212</v>
      </c>
      <c r="K72" s="45">
        <v>9789666799886</v>
      </c>
      <c r="L72" s="45">
        <v>2022</v>
      </c>
      <c r="M72" s="45">
        <v>2</v>
      </c>
      <c r="N72" s="44" t="s">
        <v>213</v>
      </c>
      <c r="O72" s="38" t="s">
        <v>323</v>
      </c>
      <c r="P72" s="45">
        <v>166819</v>
      </c>
      <c r="Q72" s="46" t="s">
        <v>324</v>
      </c>
      <c r="R72" s="48">
        <v>0.85499999999999998</v>
      </c>
      <c r="S72" s="45">
        <v>656</v>
      </c>
      <c r="T72" s="45">
        <v>150</v>
      </c>
      <c r="U72" s="45">
        <v>200</v>
      </c>
      <c r="V72" s="44" t="s">
        <v>325</v>
      </c>
      <c r="W72" s="44" t="s">
        <v>77</v>
      </c>
      <c r="X72" s="6"/>
      <c r="Y72" s="6"/>
      <c r="Z72" s="6"/>
      <c r="AA72" s="6"/>
      <c r="AB72" s="6"/>
      <c r="AC72" s="6"/>
      <c r="AD72" s="6"/>
      <c r="AE72" s="6"/>
      <c r="AF72" s="6"/>
      <c r="AG72" s="6"/>
      <c r="AH72" s="6"/>
      <c r="AI72" s="6"/>
      <c r="AJ72" s="6"/>
      <c r="AK72" s="6"/>
      <c r="AL72" s="6"/>
      <c r="AM72" s="6"/>
      <c r="AN72" s="6"/>
      <c r="AO72" s="6"/>
      <c r="AP72" s="6"/>
    </row>
    <row r="73" spans="1:42" ht="11.25" customHeight="1" x14ac:dyDescent="0.3">
      <c r="A73" s="26">
        <v>67</v>
      </c>
      <c r="B73" s="38" t="s">
        <v>326</v>
      </c>
      <c r="C73" s="39">
        <v>10</v>
      </c>
      <c r="D73" s="40">
        <v>480</v>
      </c>
      <c r="E73" s="30"/>
      <c r="F73" s="41">
        <f t="shared" si="0"/>
        <v>0</v>
      </c>
      <c r="G73" s="42" t="s">
        <v>40</v>
      </c>
      <c r="H73" s="42"/>
      <c r="I73" s="44" t="s">
        <v>327</v>
      </c>
      <c r="J73" s="44" t="s">
        <v>212</v>
      </c>
      <c r="K73" s="45">
        <v>9786176798866</v>
      </c>
      <c r="L73" s="45">
        <v>2021</v>
      </c>
      <c r="M73" s="45">
        <v>3</v>
      </c>
      <c r="N73" s="44" t="s">
        <v>213</v>
      </c>
      <c r="O73" s="38" t="s">
        <v>328</v>
      </c>
      <c r="P73" s="45">
        <v>145870</v>
      </c>
      <c r="Q73" s="46" t="s">
        <v>329</v>
      </c>
      <c r="R73" s="48">
        <v>0.77</v>
      </c>
      <c r="S73" s="45">
        <v>560</v>
      </c>
      <c r="T73" s="45">
        <v>145</v>
      </c>
      <c r="U73" s="45">
        <v>200</v>
      </c>
      <c r="V73" s="44" t="s">
        <v>132</v>
      </c>
      <c r="W73" s="44" t="s">
        <v>77</v>
      </c>
      <c r="X73" s="6"/>
      <c r="Y73" s="6"/>
      <c r="Z73" s="6"/>
      <c r="AA73" s="6"/>
      <c r="AB73" s="6"/>
      <c r="AC73" s="6"/>
      <c r="AD73" s="6"/>
      <c r="AE73" s="6"/>
      <c r="AF73" s="6"/>
      <c r="AG73" s="6"/>
      <c r="AH73" s="6"/>
      <c r="AI73" s="6"/>
      <c r="AJ73" s="6"/>
      <c r="AK73" s="6"/>
      <c r="AL73" s="6"/>
      <c r="AM73" s="6"/>
      <c r="AN73" s="6"/>
      <c r="AO73" s="6"/>
      <c r="AP73" s="6"/>
    </row>
    <row r="74" spans="1:42" ht="11.25" customHeight="1" x14ac:dyDescent="0.3">
      <c r="A74" s="26">
        <v>68</v>
      </c>
      <c r="B74" s="38" t="s">
        <v>330</v>
      </c>
      <c r="C74" s="39">
        <v>6</v>
      </c>
      <c r="D74" s="40">
        <v>420</v>
      </c>
      <c r="E74" s="30"/>
      <c r="F74" s="41">
        <f t="shared" si="0"/>
        <v>0</v>
      </c>
      <c r="G74" s="42" t="s">
        <v>40</v>
      </c>
      <c r="H74" s="42"/>
      <c r="I74" s="44" t="s">
        <v>331</v>
      </c>
      <c r="J74" s="44" t="s">
        <v>212</v>
      </c>
      <c r="K74" s="45">
        <v>9789664480526</v>
      </c>
      <c r="L74" s="45">
        <v>2022</v>
      </c>
      <c r="M74" s="45">
        <v>10</v>
      </c>
      <c r="N74" s="44" t="s">
        <v>213</v>
      </c>
      <c r="O74" s="38" t="s">
        <v>332</v>
      </c>
      <c r="P74" s="45">
        <v>177172</v>
      </c>
      <c r="Q74" s="46" t="s">
        <v>333</v>
      </c>
      <c r="R74" s="48">
        <v>0.59799999999999998</v>
      </c>
      <c r="S74" s="45">
        <v>496</v>
      </c>
      <c r="T74" s="45">
        <v>145</v>
      </c>
      <c r="U74" s="45">
        <v>200</v>
      </c>
      <c r="V74" s="44" t="s">
        <v>132</v>
      </c>
      <c r="W74" s="44" t="s">
        <v>77</v>
      </c>
      <c r="X74" s="6"/>
      <c r="Y74" s="6"/>
      <c r="Z74" s="6"/>
      <c r="AA74" s="6"/>
      <c r="AB74" s="6"/>
      <c r="AC74" s="6"/>
      <c r="AD74" s="6"/>
      <c r="AE74" s="6"/>
      <c r="AF74" s="6"/>
      <c r="AG74" s="6"/>
      <c r="AH74" s="6"/>
      <c r="AI74" s="6"/>
      <c r="AJ74" s="6"/>
      <c r="AK74" s="6"/>
      <c r="AL74" s="6"/>
      <c r="AM74" s="6"/>
      <c r="AN74" s="6"/>
      <c r="AO74" s="6"/>
      <c r="AP74" s="6"/>
    </row>
    <row r="75" spans="1:42" ht="11.25" customHeight="1" x14ac:dyDescent="0.3">
      <c r="A75" s="26">
        <v>69</v>
      </c>
      <c r="B75" s="38" t="s">
        <v>334</v>
      </c>
      <c r="C75" s="39">
        <v>10</v>
      </c>
      <c r="D75" s="40">
        <v>250</v>
      </c>
      <c r="E75" s="30"/>
      <c r="F75" s="41">
        <f t="shared" si="0"/>
        <v>0</v>
      </c>
      <c r="G75" s="42" t="s">
        <v>40</v>
      </c>
      <c r="H75" s="60"/>
      <c r="I75" s="44" t="s">
        <v>335</v>
      </c>
      <c r="J75" s="44" t="s">
        <v>212</v>
      </c>
      <c r="K75" s="45">
        <v>9789664480472</v>
      </c>
      <c r="L75" s="45">
        <v>2022</v>
      </c>
      <c r="M75" s="45">
        <v>9</v>
      </c>
      <c r="N75" s="44" t="s">
        <v>213</v>
      </c>
      <c r="O75" s="38" t="s">
        <v>336</v>
      </c>
      <c r="P75" s="45">
        <v>110068</v>
      </c>
      <c r="Q75" s="46" t="s">
        <v>337</v>
      </c>
      <c r="R75" s="47">
        <v>0.33</v>
      </c>
      <c r="S75" s="45">
        <v>312</v>
      </c>
      <c r="T75" s="45">
        <v>130</v>
      </c>
      <c r="U75" s="45">
        <v>200</v>
      </c>
      <c r="V75" s="44" t="s">
        <v>223</v>
      </c>
      <c r="W75" s="44" t="s">
        <v>77</v>
      </c>
      <c r="X75" s="6"/>
      <c r="Y75" s="6"/>
      <c r="Z75" s="6"/>
      <c r="AA75" s="6"/>
      <c r="AB75" s="6"/>
      <c r="AC75" s="6"/>
      <c r="AD75" s="6"/>
      <c r="AE75" s="6"/>
      <c r="AF75" s="6"/>
      <c r="AG75" s="6"/>
      <c r="AH75" s="6"/>
      <c r="AI75" s="6"/>
      <c r="AJ75" s="6"/>
      <c r="AK75" s="6"/>
      <c r="AL75" s="6"/>
      <c r="AM75" s="6"/>
      <c r="AN75" s="6"/>
      <c r="AO75" s="6"/>
      <c r="AP75" s="6"/>
    </row>
    <row r="76" spans="1:42" ht="11.25" hidden="1" customHeight="1" x14ac:dyDescent="0.3">
      <c r="A76" s="26">
        <v>70</v>
      </c>
      <c r="B76" s="38" t="s">
        <v>338</v>
      </c>
      <c r="C76" s="39">
        <v>10</v>
      </c>
      <c r="D76" s="40">
        <v>250</v>
      </c>
      <c r="E76" s="30"/>
      <c r="F76" s="41">
        <f t="shared" si="0"/>
        <v>0</v>
      </c>
      <c r="G76" s="42" t="s">
        <v>40</v>
      </c>
      <c r="H76" s="60" t="s">
        <v>60</v>
      </c>
      <c r="I76" s="44" t="s">
        <v>335</v>
      </c>
      <c r="J76" s="44" t="s">
        <v>212</v>
      </c>
      <c r="K76" s="45">
        <v>9789664480489</v>
      </c>
      <c r="L76" s="45">
        <v>2022</v>
      </c>
      <c r="M76" s="45">
        <v>9</v>
      </c>
      <c r="N76" s="44" t="s">
        <v>213</v>
      </c>
      <c r="O76" s="38" t="s">
        <v>339</v>
      </c>
      <c r="P76" s="45">
        <v>176513</v>
      </c>
      <c r="Q76" s="46" t="s">
        <v>340</v>
      </c>
      <c r="R76" s="48">
        <v>0.35</v>
      </c>
      <c r="S76" s="45">
        <v>336</v>
      </c>
      <c r="T76" s="45">
        <v>130</v>
      </c>
      <c r="U76" s="45">
        <v>200</v>
      </c>
      <c r="V76" s="44" t="s">
        <v>223</v>
      </c>
      <c r="W76" s="44" t="s">
        <v>77</v>
      </c>
      <c r="X76" s="6"/>
      <c r="Y76" s="6"/>
      <c r="Z76" s="6"/>
      <c r="AA76" s="6"/>
      <c r="AB76" s="6"/>
      <c r="AC76" s="6"/>
      <c r="AD76" s="6"/>
      <c r="AE76" s="6"/>
      <c r="AF76" s="6"/>
      <c r="AG76" s="6"/>
      <c r="AH76" s="6"/>
      <c r="AI76" s="6"/>
      <c r="AJ76" s="6"/>
      <c r="AK76" s="6"/>
      <c r="AL76" s="6"/>
      <c r="AM76" s="6"/>
      <c r="AN76" s="6"/>
      <c r="AO76" s="6"/>
      <c r="AP76" s="6"/>
    </row>
    <row r="77" spans="1:42" ht="11.25" customHeight="1" x14ac:dyDescent="0.3">
      <c r="A77" s="26">
        <v>71</v>
      </c>
      <c r="B77" s="38" t="s">
        <v>341</v>
      </c>
      <c r="C77" s="39">
        <v>10</v>
      </c>
      <c r="D77" s="40">
        <v>280</v>
      </c>
      <c r="E77" s="30"/>
      <c r="F77" s="41">
        <f t="shared" si="0"/>
        <v>0</v>
      </c>
      <c r="G77" s="42" t="s">
        <v>40</v>
      </c>
      <c r="H77" s="42"/>
      <c r="I77" s="44" t="s">
        <v>335</v>
      </c>
      <c r="J77" s="44" t="s">
        <v>212</v>
      </c>
      <c r="K77" s="45">
        <v>9789664482322</v>
      </c>
      <c r="L77" s="45">
        <v>2023</v>
      </c>
      <c r="M77" s="45">
        <v>10</v>
      </c>
      <c r="N77" s="44" t="s">
        <v>213</v>
      </c>
      <c r="O77" s="38" t="s">
        <v>342</v>
      </c>
      <c r="P77" s="45">
        <v>201013</v>
      </c>
      <c r="Q77" s="46" t="s">
        <v>343</v>
      </c>
      <c r="R77" s="48">
        <v>0.29199999999999998</v>
      </c>
      <c r="S77" s="45">
        <v>264</v>
      </c>
      <c r="T77" s="45">
        <v>130</v>
      </c>
      <c r="U77" s="45">
        <v>200</v>
      </c>
      <c r="V77" s="44" t="s">
        <v>223</v>
      </c>
      <c r="W77" s="44" t="s">
        <v>77</v>
      </c>
      <c r="X77" s="6"/>
      <c r="Y77" s="6"/>
      <c r="Z77" s="6"/>
      <c r="AA77" s="6"/>
      <c r="AB77" s="6"/>
      <c r="AC77" s="6"/>
      <c r="AD77" s="6"/>
      <c r="AE77" s="6"/>
      <c r="AF77" s="6"/>
      <c r="AG77" s="6"/>
      <c r="AH77" s="6"/>
      <c r="AI77" s="6"/>
      <c r="AJ77" s="6"/>
      <c r="AK77" s="6"/>
      <c r="AL77" s="6"/>
      <c r="AM77" s="6"/>
      <c r="AN77" s="6"/>
      <c r="AO77" s="6"/>
      <c r="AP77" s="6"/>
    </row>
    <row r="78" spans="1:42" ht="11.25" hidden="1" customHeight="1" x14ac:dyDescent="0.3">
      <c r="A78" s="26">
        <v>72</v>
      </c>
      <c r="B78" s="38" t="s">
        <v>344</v>
      </c>
      <c r="C78" s="39">
        <v>5</v>
      </c>
      <c r="D78" s="40">
        <v>280</v>
      </c>
      <c r="E78" s="30"/>
      <c r="F78" s="41">
        <f t="shared" si="0"/>
        <v>0</v>
      </c>
      <c r="G78" s="42" t="s">
        <v>40</v>
      </c>
      <c r="H78" s="61" t="s">
        <v>60</v>
      </c>
      <c r="I78" s="44" t="s">
        <v>345</v>
      </c>
      <c r="J78" s="44" t="s">
        <v>212</v>
      </c>
      <c r="K78" s="45">
        <v>9789664480052</v>
      </c>
      <c r="L78" s="45">
        <v>2022</v>
      </c>
      <c r="M78" s="45">
        <v>10</v>
      </c>
      <c r="N78" s="44" t="s">
        <v>213</v>
      </c>
      <c r="O78" s="38" t="s">
        <v>346</v>
      </c>
      <c r="P78" s="45">
        <v>177234</v>
      </c>
      <c r="Q78" s="46" t="s">
        <v>347</v>
      </c>
      <c r="R78" s="48">
        <v>0.40200000000000002</v>
      </c>
      <c r="S78" s="45">
        <v>384</v>
      </c>
      <c r="T78" s="45">
        <v>130</v>
      </c>
      <c r="U78" s="45">
        <v>200</v>
      </c>
      <c r="V78" s="44" t="s">
        <v>223</v>
      </c>
      <c r="W78" s="44" t="s">
        <v>77</v>
      </c>
      <c r="X78" s="6"/>
      <c r="Y78" s="6"/>
      <c r="Z78" s="6"/>
      <c r="AA78" s="6"/>
      <c r="AB78" s="6"/>
      <c r="AC78" s="6"/>
      <c r="AD78" s="6"/>
      <c r="AE78" s="6"/>
      <c r="AF78" s="6"/>
      <c r="AG78" s="6"/>
      <c r="AH78" s="6"/>
      <c r="AI78" s="6"/>
      <c r="AJ78" s="6"/>
      <c r="AK78" s="6"/>
      <c r="AL78" s="6"/>
      <c r="AM78" s="6"/>
      <c r="AN78" s="6"/>
      <c r="AO78" s="6"/>
      <c r="AP78" s="6"/>
    </row>
    <row r="79" spans="1:42" ht="11.25" hidden="1" customHeight="1" x14ac:dyDescent="0.3">
      <c r="A79" s="26">
        <v>73</v>
      </c>
      <c r="B79" s="49" t="s">
        <v>348</v>
      </c>
      <c r="C79" s="50">
        <v>10</v>
      </c>
      <c r="D79" s="51">
        <v>250</v>
      </c>
      <c r="E79" s="30"/>
      <c r="F79" s="52">
        <f t="shared" si="0"/>
        <v>0</v>
      </c>
      <c r="G79" s="53" t="s">
        <v>40</v>
      </c>
      <c r="H79" s="77" t="s">
        <v>60</v>
      </c>
      <c r="I79" s="55" t="s">
        <v>349</v>
      </c>
      <c r="J79" s="55" t="s">
        <v>212</v>
      </c>
      <c r="K79" s="56">
        <v>9789664481370</v>
      </c>
      <c r="L79" s="56">
        <v>2023</v>
      </c>
      <c r="M79" s="57">
        <v>12</v>
      </c>
      <c r="N79" s="55" t="s">
        <v>213</v>
      </c>
      <c r="O79" s="49" t="s">
        <v>350</v>
      </c>
      <c r="P79" s="56">
        <v>203199</v>
      </c>
      <c r="Q79" s="57" t="s">
        <v>351</v>
      </c>
      <c r="R79" s="78">
        <v>0.3</v>
      </c>
      <c r="S79" s="56">
        <v>232</v>
      </c>
      <c r="T79" s="56">
        <v>130</v>
      </c>
      <c r="U79" s="56">
        <v>200</v>
      </c>
      <c r="V79" s="55" t="s">
        <v>223</v>
      </c>
      <c r="W79" s="55" t="s">
        <v>77</v>
      </c>
      <c r="X79" s="6"/>
      <c r="Y79" s="6"/>
      <c r="Z79" s="6"/>
      <c r="AA79" s="6"/>
      <c r="AB79" s="6"/>
      <c r="AC79" s="6"/>
      <c r="AD79" s="6"/>
      <c r="AE79" s="6"/>
      <c r="AF79" s="6"/>
      <c r="AG79" s="6"/>
      <c r="AH79" s="6"/>
      <c r="AI79" s="6"/>
      <c r="AJ79" s="6"/>
      <c r="AK79" s="6"/>
      <c r="AL79" s="6"/>
      <c r="AM79" s="6"/>
      <c r="AN79" s="6"/>
      <c r="AO79" s="6"/>
      <c r="AP79" s="6"/>
    </row>
    <row r="80" spans="1:42" ht="11.25" customHeight="1" x14ac:dyDescent="0.3">
      <c r="A80" s="26">
        <v>74</v>
      </c>
      <c r="B80" s="38" t="s">
        <v>352</v>
      </c>
      <c r="C80" s="39">
        <v>10</v>
      </c>
      <c r="D80" s="64">
        <v>150</v>
      </c>
      <c r="E80" s="30"/>
      <c r="F80" s="41">
        <f t="shared" si="0"/>
        <v>0</v>
      </c>
      <c r="G80" s="42" t="s">
        <v>40</v>
      </c>
      <c r="H80" s="42" t="s">
        <v>127</v>
      </c>
      <c r="I80" s="44" t="s">
        <v>353</v>
      </c>
      <c r="J80" s="44" t="s">
        <v>212</v>
      </c>
      <c r="K80" s="45">
        <v>9786176798361</v>
      </c>
      <c r="L80" s="45">
        <v>2020</v>
      </c>
      <c r="M80" s="45">
        <v>11</v>
      </c>
      <c r="N80" s="44" t="s">
        <v>213</v>
      </c>
      <c r="O80" s="38" t="s">
        <v>354</v>
      </c>
      <c r="P80" s="45">
        <v>217407</v>
      </c>
      <c r="Q80" s="46" t="s">
        <v>355</v>
      </c>
      <c r="R80" s="48">
        <v>0.55200000000000005</v>
      </c>
      <c r="S80" s="45">
        <v>368</v>
      </c>
      <c r="T80" s="45">
        <v>145</v>
      </c>
      <c r="U80" s="45">
        <v>200</v>
      </c>
      <c r="V80" s="44" t="s">
        <v>132</v>
      </c>
      <c r="W80" s="44" t="s">
        <v>77</v>
      </c>
      <c r="X80" s="6"/>
      <c r="Y80" s="6"/>
      <c r="Z80" s="6"/>
      <c r="AA80" s="6"/>
      <c r="AB80" s="6"/>
      <c r="AC80" s="6"/>
      <c r="AD80" s="6"/>
      <c r="AE80" s="6"/>
      <c r="AF80" s="6"/>
      <c r="AG80" s="6"/>
      <c r="AH80" s="6"/>
      <c r="AI80" s="6"/>
      <c r="AJ80" s="6"/>
      <c r="AK80" s="6"/>
      <c r="AL80" s="6"/>
      <c r="AM80" s="6"/>
      <c r="AN80" s="6"/>
      <c r="AO80" s="6"/>
      <c r="AP80" s="6"/>
    </row>
    <row r="81" spans="1:42" ht="11.25" customHeight="1" x14ac:dyDescent="0.3">
      <c r="A81" s="26">
        <v>75</v>
      </c>
      <c r="B81" s="38" t="s">
        <v>356</v>
      </c>
      <c r="C81" s="39">
        <v>3</v>
      </c>
      <c r="D81" s="40">
        <v>550</v>
      </c>
      <c r="E81" s="30"/>
      <c r="F81" s="41">
        <f t="shared" si="0"/>
        <v>0</v>
      </c>
      <c r="G81" s="42" t="s">
        <v>40</v>
      </c>
      <c r="H81" s="42"/>
      <c r="I81" s="44" t="s">
        <v>357</v>
      </c>
      <c r="J81" s="44" t="s">
        <v>212</v>
      </c>
      <c r="K81" s="45">
        <v>9789666799688</v>
      </c>
      <c r="L81" s="45">
        <v>2023</v>
      </c>
      <c r="M81" s="45">
        <v>10</v>
      </c>
      <c r="N81" s="44" t="s">
        <v>213</v>
      </c>
      <c r="O81" s="38" t="s">
        <v>358</v>
      </c>
      <c r="P81" s="45">
        <v>199432</v>
      </c>
      <c r="Q81" s="46" t="s">
        <v>359</v>
      </c>
      <c r="R81" s="48">
        <v>0.88500000000000001</v>
      </c>
      <c r="S81" s="45">
        <v>568</v>
      </c>
      <c r="T81" s="45">
        <v>165</v>
      </c>
      <c r="U81" s="45">
        <v>215</v>
      </c>
      <c r="V81" s="44" t="s">
        <v>108</v>
      </c>
      <c r="W81" s="44" t="s">
        <v>77</v>
      </c>
      <c r="X81" s="6"/>
      <c r="Y81" s="6"/>
      <c r="Z81" s="6"/>
      <c r="AA81" s="6"/>
      <c r="AB81" s="6"/>
      <c r="AC81" s="6"/>
      <c r="AD81" s="6"/>
      <c r="AE81" s="6"/>
      <c r="AF81" s="6"/>
      <c r="AG81" s="6"/>
      <c r="AH81" s="6"/>
      <c r="AI81" s="6"/>
      <c r="AJ81" s="6"/>
      <c r="AK81" s="6"/>
      <c r="AL81" s="6"/>
      <c r="AM81" s="6"/>
      <c r="AN81" s="6"/>
      <c r="AO81" s="6"/>
      <c r="AP81" s="6"/>
    </row>
    <row r="82" spans="1:42" ht="11.25" hidden="1" customHeight="1" x14ac:dyDescent="0.3">
      <c r="A82" s="26">
        <v>76</v>
      </c>
      <c r="B82" s="38" t="s">
        <v>360</v>
      </c>
      <c r="C82" s="39">
        <v>10</v>
      </c>
      <c r="D82" s="40">
        <v>180</v>
      </c>
      <c r="E82" s="30"/>
      <c r="F82" s="41">
        <f t="shared" si="0"/>
        <v>0</v>
      </c>
      <c r="G82" s="42" t="s">
        <v>40</v>
      </c>
      <c r="H82" s="61" t="s">
        <v>60</v>
      </c>
      <c r="I82" s="44" t="s">
        <v>361</v>
      </c>
      <c r="J82" s="44" t="s">
        <v>212</v>
      </c>
      <c r="K82" s="45">
        <v>9786176796138</v>
      </c>
      <c r="L82" s="45">
        <v>2019</v>
      </c>
      <c r="M82" s="45">
        <v>3</v>
      </c>
      <c r="N82" s="44" t="s">
        <v>213</v>
      </c>
      <c r="O82" s="38" t="s">
        <v>362</v>
      </c>
      <c r="P82" s="45">
        <v>190893</v>
      </c>
      <c r="Q82" s="46" t="s">
        <v>363</v>
      </c>
      <c r="R82" s="48">
        <v>0.33400000000000002</v>
      </c>
      <c r="S82" s="45">
        <v>248</v>
      </c>
      <c r="T82" s="45">
        <v>145</v>
      </c>
      <c r="U82" s="45">
        <v>200</v>
      </c>
      <c r="V82" s="44" t="s">
        <v>132</v>
      </c>
      <c r="W82" s="44" t="s">
        <v>77</v>
      </c>
      <c r="X82" s="6"/>
      <c r="Y82" s="6"/>
      <c r="Z82" s="6"/>
      <c r="AA82" s="6"/>
      <c r="AB82" s="6"/>
      <c r="AC82" s="6"/>
      <c r="AD82" s="6"/>
      <c r="AE82" s="6"/>
      <c r="AF82" s="6"/>
      <c r="AG82" s="6"/>
      <c r="AH82" s="6"/>
      <c r="AI82" s="6"/>
      <c r="AJ82" s="6"/>
      <c r="AK82" s="6"/>
      <c r="AL82" s="6"/>
      <c r="AM82" s="6"/>
      <c r="AN82" s="6"/>
      <c r="AO82" s="6"/>
      <c r="AP82" s="6"/>
    </row>
    <row r="83" spans="1:42" ht="11.25" hidden="1" customHeight="1" x14ac:dyDescent="0.3">
      <c r="A83" s="26">
        <v>77</v>
      </c>
      <c r="B83" s="38" t="s">
        <v>364</v>
      </c>
      <c r="C83" s="39">
        <v>10</v>
      </c>
      <c r="D83" s="40">
        <v>200</v>
      </c>
      <c r="E83" s="30"/>
      <c r="F83" s="41">
        <f t="shared" si="0"/>
        <v>0</v>
      </c>
      <c r="G83" s="42" t="s">
        <v>40</v>
      </c>
      <c r="H83" s="60" t="s">
        <v>60</v>
      </c>
      <c r="I83" s="44" t="s">
        <v>365</v>
      </c>
      <c r="J83" s="44" t="s">
        <v>212</v>
      </c>
      <c r="K83" s="45">
        <v>9789664481318</v>
      </c>
      <c r="L83" s="45">
        <v>2023</v>
      </c>
      <c r="M83" s="45">
        <v>6</v>
      </c>
      <c r="N83" s="44" t="s">
        <v>213</v>
      </c>
      <c r="O83" s="38" t="s">
        <v>366</v>
      </c>
      <c r="P83" s="45">
        <v>192105</v>
      </c>
      <c r="Q83" s="46" t="s">
        <v>367</v>
      </c>
      <c r="R83" s="48">
        <v>0.26</v>
      </c>
      <c r="S83" s="45">
        <v>176</v>
      </c>
      <c r="T83" s="45">
        <v>130</v>
      </c>
      <c r="U83" s="45">
        <v>200</v>
      </c>
      <c r="V83" s="44" t="s">
        <v>223</v>
      </c>
      <c r="W83" s="44" t="s">
        <v>77</v>
      </c>
      <c r="X83" s="6"/>
      <c r="Y83" s="6"/>
      <c r="Z83" s="6"/>
      <c r="AA83" s="6"/>
      <c r="AB83" s="6"/>
      <c r="AC83" s="6"/>
      <c r="AD83" s="6"/>
      <c r="AE83" s="6"/>
      <c r="AF83" s="6"/>
      <c r="AG83" s="6"/>
      <c r="AH83" s="6"/>
      <c r="AI83" s="6"/>
      <c r="AJ83" s="6"/>
      <c r="AK83" s="6"/>
      <c r="AL83" s="6"/>
      <c r="AM83" s="6"/>
      <c r="AN83" s="6"/>
      <c r="AO83" s="6"/>
      <c r="AP83" s="6"/>
    </row>
    <row r="84" spans="1:42" ht="11.25" hidden="1" customHeight="1" x14ac:dyDescent="0.3">
      <c r="A84" s="26">
        <v>78</v>
      </c>
      <c r="B84" s="38" t="s">
        <v>368</v>
      </c>
      <c r="C84" s="39">
        <v>20</v>
      </c>
      <c r="D84" s="64">
        <v>200</v>
      </c>
      <c r="E84" s="30"/>
      <c r="F84" s="41">
        <f t="shared" si="0"/>
        <v>0</v>
      </c>
      <c r="G84" s="42" t="s">
        <v>40</v>
      </c>
      <c r="H84" s="60" t="s">
        <v>60</v>
      </c>
      <c r="I84" s="44" t="s">
        <v>369</v>
      </c>
      <c r="J84" s="44" t="s">
        <v>212</v>
      </c>
      <c r="K84" s="45">
        <v>9789664482223</v>
      </c>
      <c r="L84" s="45">
        <v>2023</v>
      </c>
      <c r="M84" s="45">
        <v>8</v>
      </c>
      <c r="N84" s="44" t="s">
        <v>213</v>
      </c>
      <c r="O84" s="38" t="s">
        <v>370</v>
      </c>
      <c r="P84" s="45">
        <v>199429</v>
      </c>
      <c r="Q84" s="46" t="s">
        <v>371</v>
      </c>
      <c r="R84" s="48">
        <v>0.22</v>
      </c>
      <c r="S84" s="45">
        <v>160</v>
      </c>
      <c r="T84" s="45">
        <v>130</v>
      </c>
      <c r="U84" s="45">
        <v>200</v>
      </c>
      <c r="V84" s="44" t="s">
        <v>223</v>
      </c>
      <c r="W84" s="44" t="s">
        <v>77</v>
      </c>
      <c r="X84" s="6"/>
      <c r="Y84" s="6"/>
      <c r="Z84" s="6"/>
      <c r="AA84" s="6"/>
      <c r="AB84" s="6"/>
      <c r="AC84" s="6"/>
      <c r="AD84" s="6"/>
      <c r="AE84" s="6"/>
      <c r="AF84" s="6"/>
      <c r="AG84" s="6"/>
      <c r="AH84" s="6"/>
      <c r="AI84" s="6"/>
      <c r="AJ84" s="6"/>
      <c r="AK84" s="6"/>
      <c r="AL84" s="6"/>
      <c r="AM84" s="6"/>
      <c r="AN84" s="6"/>
      <c r="AO84" s="6"/>
      <c r="AP84" s="6"/>
    </row>
    <row r="85" spans="1:42" ht="11.25" hidden="1" customHeight="1" x14ac:dyDescent="0.3">
      <c r="A85" s="26">
        <v>79</v>
      </c>
      <c r="B85" s="38" t="s">
        <v>372</v>
      </c>
      <c r="C85" s="39">
        <v>10</v>
      </c>
      <c r="D85" s="40">
        <v>80</v>
      </c>
      <c r="E85" s="30"/>
      <c r="F85" s="41">
        <f t="shared" si="0"/>
        <v>0</v>
      </c>
      <c r="G85" s="42" t="s">
        <v>40</v>
      </c>
      <c r="H85" s="61" t="s">
        <v>60</v>
      </c>
      <c r="I85" s="44" t="s">
        <v>373</v>
      </c>
      <c r="J85" s="44" t="s">
        <v>212</v>
      </c>
      <c r="K85" s="45">
        <v>9786176791904</v>
      </c>
      <c r="L85" s="45">
        <v>2015</v>
      </c>
      <c r="M85" s="45">
        <v>12</v>
      </c>
      <c r="N85" s="44" t="s">
        <v>374</v>
      </c>
      <c r="O85" s="38" t="s">
        <v>375</v>
      </c>
      <c r="P85" s="45">
        <v>114087</v>
      </c>
      <c r="Q85" s="46" t="s">
        <v>376</v>
      </c>
      <c r="R85" s="48">
        <v>0.56999999999999995</v>
      </c>
      <c r="S85" s="45">
        <v>280</v>
      </c>
      <c r="T85" s="45">
        <v>165</v>
      </c>
      <c r="U85" s="45">
        <v>215</v>
      </c>
      <c r="V85" s="44" t="s">
        <v>108</v>
      </c>
      <c r="W85" s="44" t="s">
        <v>38</v>
      </c>
      <c r="X85" s="6"/>
      <c r="Y85" s="6"/>
      <c r="Z85" s="6"/>
      <c r="AA85" s="6"/>
      <c r="AB85" s="6"/>
      <c r="AC85" s="6"/>
      <c r="AD85" s="6"/>
      <c r="AE85" s="6"/>
      <c r="AF85" s="6"/>
      <c r="AG85" s="6"/>
      <c r="AH85" s="6"/>
      <c r="AI85" s="6"/>
      <c r="AJ85" s="6"/>
      <c r="AK85" s="6"/>
      <c r="AL85" s="6"/>
      <c r="AM85" s="6"/>
      <c r="AN85" s="6"/>
      <c r="AO85" s="6"/>
      <c r="AP85" s="6"/>
    </row>
    <row r="86" spans="1:42" ht="11.25" hidden="1" customHeight="1" x14ac:dyDescent="0.3">
      <c r="A86" s="26">
        <v>80</v>
      </c>
      <c r="B86" s="38" t="s">
        <v>377</v>
      </c>
      <c r="C86" s="39">
        <v>10</v>
      </c>
      <c r="D86" s="40">
        <v>65</v>
      </c>
      <c r="E86" s="30"/>
      <c r="F86" s="41">
        <f t="shared" si="0"/>
        <v>0</v>
      </c>
      <c r="G86" s="42" t="s">
        <v>40</v>
      </c>
      <c r="H86" s="61" t="s">
        <v>60</v>
      </c>
      <c r="I86" s="44" t="s">
        <v>373</v>
      </c>
      <c r="J86" s="44" t="s">
        <v>212</v>
      </c>
      <c r="K86" s="45">
        <v>9786176791911</v>
      </c>
      <c r="L86" s="45">
        <v>2015</v>
      </c>
      <c r="M86" s="45">
        <v>12</v>
      </c>
      <c r="N86" s="44" t="s">
        <v>374</v>
      </c>
      <c r="O86" s="38" t="s">
        <v>378</v>
      </c>
      <c r="P86" s="45">
        <v>114090</v>
      </c>
      <c r="Q86" s="46" t="s">
        <v>379</v>
      </c>
      <c r="R86" s="48">
        <v>0.55000000000000004</v>
      </c>
      <c r="S86" s="45">
        <v>272</v>
      </c>
      <c r="T86" s="45">
        <v>165</v>
      </c>
      <c r="U86" s="45">
        <v>215</v>
      </c>
      <c r="V86" s="44" t="s">
        <v>108</v>
      </c>
      <c r="W86" s="44" t="s">
        <v>38</v>
      </c>
      <c r="X86" s="6"/>
      <c r="Y86" s="6"/>
      <c r="Z86" s="6"/>
      <c r="AA86" s="6"/>
      <c r="AB86" s="6"/>
      <c r="AC86" s="6"/>
      <c r="AD86" s="6"/>
      <c r="AE86" s="6"/>
      <c r="AF86" s="6"/>
      <c r="AG86" s="6"/>
      <c r="AH86" s="6"/>
      <c r="AI86" s="6"/>
      <c r="AJ86" s="6"/>
      <c r="AK86" s="6"/>
      <c r="AL86" s="6"/>
      <c r="AM86" s="6"/>
      <c r="AN86" s="6"/>
      <c r="AO86" s="6"/>
      <c r="AP86" s="6"/>
    </row>
    <row r="87" spans="1:42" ht="11.25" hidden="1" customHeight="1" x14ac:dyDescent="0.3">
      <c r="A87" s="26">
        <v>81</v>
      </c>
      <c r="B87" s="38" t="s">
        <v>380</v>
      </c>
      <c r="C87" s="39">
        <v>10</v>
      </c>
      <c r="D87" s="40">
        <v>65</v>
      </c>
      <c r="E87" s="30"/>
      <c r="F87" s="41">
        <f t="shared" si="0"/>
        <v>0</v>
      </c>
      <c r="G87" s="42" t="s">
        <v>40</v>
      </c>
      <c r="H87" s="61" t="s">
        <v>60</v>
      </c>
      <c r="I87" s="44" t="s">
        <v>373</v>
      </c>
      <c r="J87" s="44" t="s">
        <v>212</v>
      </c>
      <c r="K87" s="45">
        <v>9786176794561</v>
      </c>
      <c r="L87" s="45">
        <v>2017</v>
      </c>
      <c r="M87" s="45">
        <v>9</v>
      </c>
      <c r="N87" s="44" t="s">
        <v>374</v>
      </c>
      <c r="O87" s="38" t="s">
        <v>381</v>
      </c>
      <c r="P87" s="45">
        <v>161874</v>
      </c>
      <c r="Q87" s="46" t="s">
        <v>382</v>
      </c>
      <c r="R87" s="48">
        <v>0.55000000000000004</v>
      </c>
      <c r="S87" s="45">
        <v>296</v>
      </c>
      <c r="T87" s="45">
        <v>165</v>
      </c>
      <c r="U87" s="45">
        <v>215</v>
      </c>
      <c r="V87" s="44" t="s">
        <v>108</v>
      </c>
      <c r="W87" s="44" t="s">
        <v>38</v>
      </c>
      <c r="X87" s="6"/>
      <c r="Y87" s="6"/>
      <c r="Z87" s="6"/>
      <c r="AA87" s="6"/>
      <c r="AB87" s="6"/>
      <c r="AC87" s="6"/>
      <c r="AD87" s="6"/>
      <c r="AE87" s="6"/>
      <c r="AF87" s="6"/>
      <c r="AG87" s="6"/>
      <c r="AH87" s="6"/>
      <c r="AI87" s="6"/>
      <c r="AJ87" s="6"/>
      <c r="AK87" s="6"/>
      <c r="AL87" s="6"/>
      <c r="AM87" s="6"/>
      <c r="AN87" s="6"/>
      <c r="AO87" s="6"/>
      <c r="AP87" s="6"/>
    </row>
    <row r="88" spans="1:42" ht="11.25" customHeight="1" x14ac:dyDescent="0.3">
      <c r="A88" s="26">
        <v>82</v>
      </c>
      <c r="B88" s="38" t="s">
        <v>383</v>
      </c>
      <c r="C88" s="39">
        <v>10</v>
      </c>
      <c r="D88" s="40">
        <v>350</v>
      </c>
      <c r="E88" s="30"/>
      <c r="F88" s="41">
        <f t="shared" si="0"/>
        <v>0</v>
      </c>
      <c r="G88" s="42" t="s">
        <v>40</v>
      </c>
      <c r="H88" s="42"/>
      <c r="I88" s="44" t="s">
        <v>384</v>
      </c>
      <c r="J88" s="44" t="s">
        <v>66</v>
      </c>
      <c r="K88" s="45">
        <v>9786176792062</v>
      </c>
      <c r="L88" s="45">
        <v>2015</v>
      </c>
      <c r="M88" s="45">
        <v>9</v>
      </c>
      <c r="N88" s="44" t="s">
        <v>213</v>
      </c>
      <c r="O88" s="38" t="s">
        <v>385</v>
      </c>
      <c r="P88" s="45">
        <v>115527</v>
      </c>
      <c r="Q88" s="46" t="s">
        <v>386</v>
      </c>
      <c r="R88" s="48">
        <v>0.45200000000000001</v>
      </c>
      <c r="S88" s="45">
        <v>352</v>
      </c>
      <c r="T88" s="45">
        <v>130</v>
      </c>
      <c r="U88" s="45">
        <v>200</v>
      </c>
      <c r="V88" s="44" t="s">
        <v>223</v>
      </c>
      <c r="W88" s="44" t="s">
        <v>77</v>
      </c>
      <c r="X88" s="6"/>
      <c r="Y88" s="6"/>
      <c r="Z88" s="6"/>
      <c r="AA88" s="6"/>
      <c r="AB88" s="6"/>
      <c r="AC88" s="6"/>
      <c r="AD88" s="6"/>
      <c r="AE88" s="6"/>
      <c r="AF88" s="6"/>
      <c r="AG88" s="6"/>
      <c r="AH88" s="6"/>
      <c r="AI88" s="6"/>
      <c r="AJ88" s="6"/>
      <c r="AK88" s="6"/>
      <c r="AL88" s="6"/>
      <c r="AM88" s="6"/>
      <c r="AN88" s="6"/>
      <c r="AO88" s="6"/>
      <c r="AP88" s="6"/>
    </row>
    <row r="89" spans="1:42" ht="11.25" customHeight="1" x14ac:dyDescent="0.3">
      <c r="A89" s="26">
        <v>83</v>
      </c>
      <c r="B89" s="38" t="s">
        <v>387</v>
      </c>
      <c r="C89" s="59">
        <v>10</v>
      </c>
      <c r="D89" s="64">
        <v>300</v>
      </c>
      <c r="E89" s="30"/>
      <c r="F89" s="41">
        <f t="shared" si="0"/>
        <v>0</v>
      </c>
      <c r="G89" s="42" t="s">
        <v>40</v>
      </c>
      <c r="H89" s="42" t="s">
        <v>127</v>
      </c>
      <c r="I89" s="44" t="s">
        <v>388</v>
      </c>
      <c r="J89" s="44" t="s">
        <v>212</v>
      </c>
      <c r="K89" s="45">
        <v>9786176799177</v>
      </c>
      <c r="L89" s="45">
        <v>2021</v>
      </c>
      <c r="M89" s="45">
        <v>6</v>
      </c>
      <c r="N89" s="44" t="s">
        <v>213</v>
      </c>
      <c r="O89" s="38" t="s">
        <v>389</v>
      </c>
      <c r="P89" s="45">
        <v>151065</v>
      </c>
      <c r="Q89" s="46" t="s">
        <v>390</v>
      </c>
      <c r="R89" s="48">
        <v>0.80500000000000005</v>
      </c>
      <c r="S89" s="45">
        <v>392</v>
      </c>
      <c r="T89" s="45">
        <v>165</v>
      </c>
      <c r="U89" s="45">
        <v>215</v>
      </c>
      <c r="V89" s="44" t="s">
        <v>108</v>
      </c>
      <c r="W89" s="44" t="s">
        <v>77</v>
      </c>
      <c r="X89" s="6"/>
      <c r="Y89" s="6"/>
      <c r="Z89" s="6"/>
      <c r="AA89" s="6"/>
      <c r="AB89" s="6"/>
      <c r="AC89" s="6"/>
      <c r="AD89" s="6"/>
      <c r="AE89" s="6"/>
      <c r="AF89" s="6"/>
      <c r="AG89" s="6"/>
      <c r="AH89" s="6"/>
      <c r="AI89" s="6"/>
      <c r="AJ89" s="6"/>
      <c r="AK89" s="6"/>
      <c r="AL89" s="6"/>
      <c r="AM89" s="6"/>
      <c r="AN89" s="6"/>
      <c r="AO89" s="6"/>
      <c r="AP89" s="6"/>
    </row>
    <row r="90" spans="1:42" ht="11.25" customHeight="1" x14ac:dyDescent="0.3">
      <c r="A90" s="26">
        <v>84</v>
      </c>
      <c r="B90" s="38" t="s">
        <v>391</v>
      </c>
      <c r="C90" s="39">
        <v>10</v>
      </c>
      <c r="D90" s="40">
        <v>550</v>
      </c>
      <c r="E90" s="30"/>
      <c r="F90" s="41">
        <f t="shared" si="0"/>
        <v>0</v>
      </c>
      <c r="G90" s="42" t="s">
        <v>40</v>
      </c>
      <c r="H90" s="42"/>
      <c r="I90" s="44" t="s">
        <v>392</v>
      </c>
      <c r="J90" s="44" t="s">
        <v>212</v>
      </c>
      <c r="K90" s="45">
        <v>9789664480380</v>
      </c>
      <c r="L90" s="45">
        <v>2022</v>
      </c>
      <c r="M90" s="45">
        <v>9</v>
      </c>
      <c r="N90" s="44" t="s">
        <v>213</v>
      </c>
      <c r="O90" s="38" t="s">
        <v>393</v>
      </c>
      <c r="P90" s="45">
        <v>176184</v>
      </c>
      <c r="Q90" s="46" t="s">
        <v>394</v>
      </c>
      <c r="R90" s="48">
        <v>0.70499999999999996</v>
      </c>
      <c r="S90" s="45">
        <v>312</v>
      </c>
      <c r="T90" s="45">
        <v>165</v>
      </c>
      <c r="U90" s="45">
        <v>215</v>
      </c>
      <c r="V90" s="44" t="s">
        <v>108</v>
      </c>
      <c r="W90" s="44" t="s">
        <v>38</v>
      </c>
      <c r="X90" s="6"/>
      <c r="Y90" s="6"/>
      <c r="Z90" s="6"/>
      <c r="AA90" s="6"/>
      <c r="AB90" s="6"/>
      <c r="AC90" s="6"/>
      <c r="AD90" s="6"/>
      <c r="AE90" s="6"/>
      <c r="AF90" s="6"/>
      <c r="AG90" s="6"/>
      <c r="AH90" s="6"/>
      <c r="AI90" s="6"/>
      <c r="AJ90" s="6"/>
      <c r="AK90" s="6"/>
      <c r="AL90" s="6"/>
      <c r="AM90" s="6"/>
      <c r="AN90" s="6"/>
      <c r="AO90" s="6"/>
      <c r="AP90" s="6"/>
    </row>
    <row r="91" spans="1:42" ht="11.25" customHeight="1" x14ac:dyDescent="0.3">
      <c r="A91" s="26">
        <v>85</v>
      </c>
      <c r="B91" s="49" t="s">
        <v>395</v>
      </c>
      <c r="C91" s="79">
        <v>6</v>
      </c>
      <c r="D91" s="80">
        <v>550</v>
      </c>
      <c r="E91" s="30"/>
      <c r="F91" s="52">
        <f t="shared" si="0"/>
        <v>0</v>
      </c>
      <c r="G91" s="53" t="s">
        <v>40</v>
      </c>
      <c r="H91" s="54" t="s">
        <v>396</v>
      </c>
      <c r="I91" s="55" t="s">
        <v>397</v>
      </c>
      <c r="J91" s="55" t="s">
        <v>66</v>
      </c>
      <c r="K91" s="57">
        <v>9789664480144</v>
      </c>
      <c r="L91" s="56">
        <v>2022</v>
      </c>
      <c r="M91" s="57">
        <v>10</v>
      </c>
      <c r="N91" s="55" t="s">
        <v>67</v>
      </c>
      <c r="O91" s="81" t="s">
        <v>398</v>
      </c>
      <c r="P91" s="56">
        <v>175638</v>
      </c>
      <c r="Q91" s="57" t="s">
        <v>399</v>
      </c>
      <c r="R91" s="78">
        <v>1.1100000000000001</v>
      </c>
      <c r="S91" s="56">
        <v>632</v>
      </c>
      <c r="T91" s="56">
        <v>165</v>
      </c>
      <c r="U91" s="56">
        <v>240</v>
      </c>
      <c r="V91" s="55" t="s">
        <v>400</v>
      </c>
      <c r="W91" s="55" t="s">
        <v>77</v>
      </c>
      <c r="X91" s="6"/>
      <c r="Y91" s="6"/>
      <c r="Z91" s="6"/>
      <c r="AA91" s="6"/>
      <c r="AB91" s="6"/>
      <c r="AC91" s="6"/>
      <c r="AD91" s="6"/>
      <c r="AE91" s="6"/>
      <c r="AF91" s="6"/>
      <c r="AG91" s="6"/>
      <c r="AH91" s="6"/>
      <c r="AI91" s="6"/>
      <c r="AJ91" s="6"/>
      <c r="AK91" s="6"/>
      <c r="AL91" s="6"/>
      <c r="AM91" s="6"/>
      <c r="AN91" s="6"/>
      <c r="AO91" s="6"/>
      <c r="AP91" s="6"/>
    </row>
    <row r="92" spans="1:42" ht="11.25" customHeight="1" x14ac:dyDescent="0.3">
      <c r="A92" s="26">
        <v>86</v>
      </c>
      <c r="B92" s="49" t="s">
        <v>401</v>
      </c>
      <c r="C92" s="50">
        <v>6</v>
      </c>
      <c r="D92" s="51">
        <v>550</v>
      </c>
      <c r="E92" s="30"/>
      <c r="F92" s="52">
        <f t="shared" si="0"/>
        <v>0</v>
      </c>
      <c r="G92" s="53" t="s">
        <v>40</v>
      </c>
      <c r="H92" s="54" t="s">
        <v>49</v>
      </c>
      <c r="I92" s="55" t="s">
        <v>402</v>
      </c>
      <c r="J92" s="55" t="s">
        <v>66</v>
      </c>
      <c r="K92" s="57">
        <v>9789664481486</v>
      </c>
      <c r="L92" s="57">
        <v>2024</v>
      </c>
      <c r="M92" s="57">
        <v>1</v>
      </c>
      <c r="N92" s="55" t="s">
        <v>67</v>
      </c>
      <c r="O92" s="81" t="s">
        <v>403</v>
      </c>
      <c r="P92" s="56">
        <v>204103</v>
      </c>
      <c r="Q92" s="57" t="s">
        <v>404</v>
      </c>
      <c r="R92" s="58">
        <v>1.085</v>
      </c>
      <c r="S92" s="56">
        <v>672</v>
      </c>
      <c r="T92" s="56">
        <v>165</v>
      </c>
      <c r="U92" s="56">
        <v>240</v>
      </c>
      <c r="V92" s="55" t="s">
        <v>400</v>
      </c>
      <c r="W92" s="55" t="s">
        <v>77</v>
      </c>
      <c r="X92" s="6"/>
      <c r="Y92" s="6"/>
      <c r="Z92" s="6"/>
      <c r="AA92" s="6"/>
      <c r="AB92" s="6"/>
      <c r="AC92" s="6"/>
      <c r="AD92" s="6"/>
      <c r="AE92" s="6"/>
      <c r="AF92" s="6"/>
      <c r="AG92" s="6"/>
      <c r="AH92" s="6"/>
      <c r="AI92" s="6"/>
      <c r="AJ92" s="6"/>
      <c r="AK92" s="6"/>
      <c r="AL92" s="6"/>
      <c r="AM92" s="6"/>
      <c r="AN92" s="6"/>
      <c r="AO92" s="6"/>
      <c r="AP92" s="6"/>
    </row>
    <row r="93" spans="1:42" ht="11.25" customHeight="1" x14ac:dyDescent="0.3">
      <c r="A93" s="26">
        <v>87</v>
      </c>
      <c r="B93" s="38" t="s">
        <v>405</v>
      </c>
      <c r="C93" s="39">
        <v>4</v>
      </c>
      <c r="D93" s="64">
        <v>280</v>
      </c>
      <c r="E93" s="30"/>
      <c r="F93" s="41">
        <f t="shared" si="0"/>
        <v>0</v>
      </c>
      <c r="G93" s="42" t="s">
        <v>40</v>
      </c>
      <c r="H93" s="42" t="s">
        <v>127</v>
      </c>
      <c r="I93" s="44" t="s">
        <v>406</v>
      </c>
      <c r="J93" s="44" t="s">
        <v>66</v>
      </c>
      <c r="K93" s="45">
        <v>9786176796527</v>
      </c>
      <c r="L93" s="45">
        <v>2018</v>
      </c>
      <c r="M93" s="45">
        <v>9</v>
      </c>
      <c r="N93" s="44" t="s">
        <v>67</v>
      </c>
      <c r="O93" s="38" t="s">
        <v>407</v>
      </c>
      <c r="P93" s="45">
        <v>181978</v>
      </c>
      <c r="Q93" s="46" t="s">
        <v>408</v>
      </c>
      <c r="R93" s="48">
        <v>1.35</v>
      </c>
      <c r="S93" s="45">
        <v>592</v>
      </c>
      <c r="T93" s="45">
        <v>170</v>
      </c>
      <c r="U93" s="45">
        <v>240</v>
      </c>
      <c r="V93" s="44" t="s">
        <v>409</v>
      </c>
      <c r="W93" s="44" t="s">
        <v>77</v>
      </c>
      <c r="X93" s="6"/>
      <c r="Y93" s="6"/>
      <c r="Z93" s="6"/>
      <c r="AA93" s="6"/>
      <c r="AB93" s="6"/>
      <c r="AC93" s="6"/>
      <c r="AD93" s="6"/>
      <c r="AE93" s="6"/>
      <c r="AF93" s="6"/>
      <c r="AG93" s="6"/>
      <c r="AH93" s="6"/>
      <c r="AI93" s="6"/>
      <c r="AJ93" s="6"/>
      <c r="AK93" s="6"/>
      <c r="AL93" s="6"/>
      <c r="AM93" s="6"/>
      <c r="AN93" s="6"/>
      <c r="AO93" s="6"/>
      <c r="AP93" s="6"/>
    </row>
    <row r="94" spans="1:42" ht="11.25" hidden="1" customHeight="1" x14ac:dyDescent="0.3">
      <c r="A94" s="26">
        <v>88</v>
      </c>
      <c r="B94" s="38" t="s">
        <v>410</v>
      </c>
      <c r="C94" s="39">
        <v>8</v>
      </c>
      <c r="D94" s="40">
        <v>140</v>
      </c>
      <c r="E94" s="30"/>
      <c r="F94" s="41">
        <f t="shared" si="0"/>
        <v>0</v>
      </c>
      <c r="G94" s="42" t="s">
        <v>40</v>
      </c>
      <c r="H94" s="61" t="s">
        <v>60</v>
      </c>
      <c r="I94" s="44" t="s">
        <v>411</v>
      </c>
      <c r="J94" s="44" t="s">
        <v>66</v>
      </c>
      <c r="K94" s="45">
        <v>9786176793458</v>
      </c>
      <c r="L94" s="45">
        <v>2017</v>
      </c>
      <c r="M94" s="45">
        <v>1</v>
      </c>
      <c r="N94" s="44" t="s">
        <v>67</v>
      </c>
      <c r="O94" s="38" t="s">
        <v>412</v>
      </c>
      <c r="P94" s="45">
        <v>150659</v>
      </c>
      <c r="Q94" s="46" t="s">
        <v>413</v>
      </c>
      <c r="R94" s="48">
        <v>0.57999999999999996</v>
      </c>
      <c r="S94" s="45">
        <v>448</v>
      </c>
      <c r="T94" s="45">
        <v>130</v>
      </c>
      <c r="U94" s="45">
        <v>185</v>
      </c>
      <c r="V94" s="44" t="s">
        <v>301</v>
      </c>
      <c r="W94" s="44" t="s">
        <v>38</v>
      </c>
      <c r="X94" s="6"/>
      <c r="Y94" s="6"/>
      <c r="Z94" s="6"/>
      <c r="AA94" s="6"/>
      <c r="AB94" s="6"/>
      <c r="AC94" s="6"/>
      <c r="AD94" s="6"/>
      <c r="AE94" s="6"/>
      <c r="AF94" s="6"/>
      <c r="AG94" s="6"/>
      <c r="AH94" s="6"/>
      <c r="AI94" s="6"/>
      <c r="AJ94" s="6"/>
      <c r="AK94" s="6"/>
      <c r="AL94" s="6"/>
      <c r="AM94" s="6"/>
      <c r="AN94" s="6"/>
      <c r="AO94" s="6"/>
      <c r="AP94" s="6"/>
    </row>
    <row r="95" spans="1:42" ht="11.25" customHeight="1" x14ac:dyDescent="0.3">
      <c r="A95" s="26">
        <v>89</v>
      </c>
      <c r="B95" s="38" t="s">
        <v>414</v>
      </c>
      <c r="C95" s="39">
        <v>10</v>
      </c>
      <c r="D95" s="40">
        <v>650</v>
      </c>
      <c r="E95" s="30"/>
      <c r="F95" s="41">
        <f t="shared" si="0"/>
        <v>0</v>
      </c>
      <c r="G95" s="42" t="s">
        <v>40</v>
      </c>
      <c r="H95" s="42"/>
      <c r="I95" s="44" t="s">
        <v>415</v>
      </c>
      <c r="J95" s="44" t="s">
        <v>66</v>
      </c>
      <c r="K95" s="45">
        <v>9789664480564</v>
      </c>
      <c r="L95" s="45">
        <v>2022</v>
      </c>
      <c r="M95" s="45">
        <v>11</v>
      </c>
      <c r="N95" s="44" t="s">
        <v>67</v>
      </c>
      <c r="O95" s="38" t="s">
        <v>416</v>
      </c>
      <c r="P95" s="45">
        <v>178037</v>
      </c>
      <c r="Q95" s="46" t="s">
        <v>417</v>
      </c>
      <c r="R95" s="48">
        <v>0.54</v>
      </c>
      <c r="S95" s="45">
        <v>336</v>
      </c>
      <c r="T95" s="45">
        <v>145</v>
      </c>
      <c r="U95" s="45">
        <v>200</v>
      </c>
      <c r="V95" s="44" t="s">
        <v>132</v>
      </c>
      <c r="W95" s="44" t="s">
        <v>77</v>
      </c>
      <c r="X95" s="6"/>
      <c r="Y95" s="6"/>
      <c r="Z95" s="6"/>
      <c r="AA95" s="6"/>
      <c r="AB95" s="6"/>
      <c r="AC95" s="6"/>
      <c r="AD95" s="6"/>
      <c r="AE95" s="6"/>
      <c r="AF95" s="6"/>
      <c r="AG95" s="6"/>
      <c r="AH95" s="6"/>
      <c r="AI95" s="6"/>
      <c r="AJ95" s="6"/>
      <c r="AK95" s="6"/>
      <c r="AL95" s="6"/>
      <c r="AM95" s="6"/>
      <c r="AN95" s="6"/>
      <c r="AO95" s="6"/>
      <c r="AP95" s="6"/>
    </row>
    <row r="96" spans="1:42" ht="11.25" customHeight="1" x14ac:dyDescent="0.3">
      <c r="A96" s="26">
        <v>90</v>
      </c>
      <c r="B96" s="49" t="s">
        <v>418</v>
      </c>
      <c r="C96" s="50">
        <v>10</v>
      </c>
      <c r="D96" s="51">
        <v>350</v>
      </c>
      <c r="E96" s="30"/>
      <c r="F96" s="52">
        <f t="shared" si="0"/>
        <v>0</v>
      </c>
      <c r="G96" s="53" t="s">
        <v>30</v>
      </c>
      <c r="H96" s="54" t="s">
        <v>49</v>
      </c>
      <c r="I96" s="55" t="s">
        <v>419</v>
      </c>
      <c r="J96" s="55" t="s">
        <v>66</v>
      </c>
      <c r="K96" s="57">
        <v>9789664482315</v>
      </c>
      <c r="L96" s="57">
        <v>2024</v>
      </c>
      <c r="M96" s="57">
        <v>1</v>
      </c>
      <c r="N96" s="55" t="s">
        <v>420</v>
      </c>
      <c r="O96" s="81" t="s">
        <v>421</v>
      </c>
      <c r="P96" s="56">
        <v>200580</v>
      </c>
      <c r="Q96" s="57" t="s">
        <v>422</v>
      </c>
      <c r="R96" s="58">
        <v>0.44</v>
      </c>
      <c r="S96" s="56">
        <v>176</v>
      </c>
      <c r="T96" s="56">
        <v>165</v>
      </c>
      <c r="U96" s="56">
        <v>215</v>
      </c>
      <c r="V96" s="55" t="s">
        <v>108</v>
      </c>
      <c r="W96" s="55" t="s">
        <v>38</v>
      </c>
      <c r="X96" s="6"/>
      <c r="Y96" s="6"/>
      <c r="Z96" s="6"/>
      <c r="AA96" s="6"/>
      <c r="AB96" s="6"/>
      <c r="AC96" s="6"/>
      <c r="AD96" s="6"/>
      <c r="AE96" s="6"/>
      <c r="AF96" s="6"/>
      <c r="AG96" s="6"/>
      <c r="AH96" s="6"/>
      <c r="AI96" s="6"/>
      <c r="AJ96" s="6"/>
      <c r="AK96" s="6"/>
      <c r="AL96" s="6"/>
      <c r="AM96" s="6"/>
      <c r="AN96" s="6"/>
      <c r="AO96" s="6"/>
      <c r="AP96" s="6"/>
    </row>
    <row r="97" spans="1:42" ht="11.25" customHeight="1" x14ac:dyDescent="0.3">
      <c r="A97" s="26">
        <v>91</v>
      </c>
      <c r="B97" s="49" t="s">
        <v>423</v>
      </c>
      <c r="C97" s="50">
        <v>10</v>
      </c>
      <c r="D97" s="51">
        <v>350</v>
      </c>
      <c r="E97" s="30"/>
      <c r="F97" s="52">
        <f t="shared" si="0"/>
        <v>0</v>
      </c>
      <c r="G97" s="53" t="s">
        <v>30</v>
      </c>
      <c r="H97" s="54" t="s">
        <v>49</v>
      </c>
      <c r="I97" s="55" t="s">
        <v>419</v>
      </c>
      <c r="J97" s="55" t="s">
        <v>66</v>
      </c>
      <c r="K97" s="57">
        <v>9789664482483</v>
      </c>
      <c r="L97" s="57">
        <v>2024</v>
      </c>
      <c r="M97" s="57">
        <v>1</v>
      </c>
      <c r="N97" s="55" t="s">
        <v>420</v>
      </c>
      <c r="O97" s="81" t="s">
        <v>424</v>
      </c>
      <c r="P97" s="56">
        <v>205514</v>
      </c>
      <c r="Q97" s="57" t="s">
        <v>425</v>
      </c>
      <c r="R97" s="58">
        <v>0.44500000000000001</v>
      </c>
      <c r="S97" s="56">
        <v>176</v>
      </c>
      <c r="T97" s="56">
        <v>165</v>
      </c>
      <c r="U97" s="56">
        <v>215</v>
      </c>
      <c r="V97" s="55" t="s">
        <v>108</v>
      </c>
      <c r="W97" s="55" t="s">
        <v>38</v>
      </c>
      <c r="X97" s="6"/>
      <c r="Y97" s="6"/>
      <c r="Z97" s="6"/>
      <c r="AA97" s="6"/>
      <c r="AB97" s="6"/>
      <c r="AC97" s="6"/>
      <c r="AD97" s="6"/>
      <c r="AE97" s="6"/>
      <c r="AF97" s="6"/>
      <c r="AG97" s="6"/>
      <c r="AH97" s="6"/>
      <c r="AI97" s="6"/>
      <c r="AJ97" s="6"/>
      <c r="AK97" s="6"/>
      <c r="AL97" s="6"/>
      <c r="AM97" s="6"/>
      <c r="AN97" s="6"/>
      <c r="AO97" s="6"/>
      <c r="AP97" s="6"/>
    </row>
    <row r="98" spans="1:42" ht="11.25" hidden="1" customHeight="1" x14ac:dyDescent="0.3">
      <c r="A98" s="26">
        <v>92</v>
      </c>
      <c r="B98" s="38" t="s">
        <v>426</v>
      </c>
      <c r="C98" s="39">
        <v>10</v>
      </c>
      <c r="D98" s="40">
        <v>350</v>
      </c>
      <c r="E98" s="30"/>
      <c r="F98" s="41">
        <f t="shared" si="0"/>
        <v>0</v>
      </c>
      <c r="G98" s="42" t="s">
        <v>40</v>
      </c>
      <c r="H98" s="61" t="s">
        <v>60</v>
      </c>
      <c r="I98" s="44" t="s">
        <v>427</v>
      </c>
      <c r="J98" s="44" t="s">
        <v>66</v>
      </c>
      <c r="K98" s="45">
        <v>9786176792420</v>
      </c>
      <c r="L98" s="45">
        <v>2016</v>
      </c>
      <c r="M98" s="45">
        <v>4</v>
      </c>
      <c r="N98" s="44" t="s">
        <v>213</v>
      </c>
      <c r="O98" s="38" t="s">
        <v>428</v>
      </c>
      <c r="P98" s="45">
        <v>121681</v>
      </c>
      <c r="Q98" s="46" t="s">
        <v>429</v>
      </c>
      <c r="R98" s="48">
        <v>0.45</v>
      </c>
      <c r="S98" s="45">
        <v>80</v>
      </c>
      <c r="T98" s="45">
        <v>170</v>
      </c>
      <c r="U98" s="45">
        <v>230</v>
      </c>
      <c r="V98" s="44" t="s">
        <v>430</v>
      </c>
      <c r="W98" s="44" t="s">
        <v>38</v>
      </c>
      <c r="X98" s="6"/>
      <c r="Y98" s="6"/>
      <c r="Z98" s="6"/>
      <c r="AA98" s="6"/>
      <c r="AB98" s="6"/>
      <c r="AC98" s="6"/>
      <c r="AD98" s="6"/>
      <c r="AE98" s="6"/>
      <c r="AF98" s="6"/>
      <c r="AG98" s="6"/>
      <c r="AH98" s="6"/>
      <c r="AI98" s="6"/>
      <c r="AJ98" s="6"/>
      <c r="AK98" s="6"/>
      <c r="AL98" s="6"/>
      <c r="AM98" s="6"/>
      <c r="AN98" s="6"/>
      <c r="AO98" s="6"/>
      <c r="AP98" s="6"/>
    </row>
    <row r="99" spans="1:42" ht="11.25" hidden="1" customHeight="1" x14ac:dyDescent="0.3">
      <c r="A99" s="26">
        <v>93</v>
      </c>
      <c r="B99" s="38" t="s">
        <v>431</v>
      </c>
      <c r="C99" s="39">
        <v>10</v>
      </c>
      <c r="D99" s="40">
        <v>350</v>
      </c>
      <c r="E99" s="30"/>
      <c r="F99" s="41">
        <f t="shared" si="0"/>
        <v>0</v>
      </c>
      <c r="G99" s="42" t="s">
        <v>40</v>
      </c>
      <c r="H99" s="60" t="s">
        <v>60</v>
      </c>
      <c r="I99" s="44" t="s">
        <v>427</v>
      </c>
      <c r="J99" s="44" t="s">
        <v>66</v>
      </c>
      <c r="K99" s="45">
        <v>9786176793731</v>
      </c>
      <c r="L99" s="45">
        <v>2017</v>
      </c>
      <c r="M99" s="45">
        <v>5</v>
      </c>
      <c r="N99" s="44" t="s">
        <v>213</v>
      </c>
      <c r="O99" s="38" t="s">
        <v>432</v>
      </c>
      <c r="P99" s="45">
        <v>154731</v>
      </c>
      <c r="Q99" s="46" t="s">
        <v>433</v>
      </c>
      <c r="R99" s="48">
        <v>0.44500000000000001</v>
      </c>
      <c r="S99" s="45">
        <v>80</v>
      </c>
      <c r="T99" s="45">
        <v>170</v>
      </c>
      <c r="U99" s="45">
        <v>230</v>
      </c>
      <c r="V99" s="44" t="s">
        <v>430</v>
      </c>
      <c r="W99" s="44" t="s">
        <v>38</v>
      </c>
      <c r="X99" s="6"/>
      <c r="Y99" s="6"/>
      <c r="Z99" s="6"/>
      <c r="AA99" s="6"/>
      <c r="AB99" s="6"/>
      <c r="AC99" s="6"/>
      <c r="AD99" s="6"/>
      <c r="AE99" s="6"/>
      <c r="AF99" s="6"/>
      <c r="AG99" s="6"/>
      <c r="AH99" s="6"/>
      <c r="AI99" s="6"/>
      <c r="AJ99" s="6"/>
      <c r="AK99" s="6"/>
      <c r="AL99" s="6"/>
      <c r="AM99" s="6"/>
      <c r="AN99" s="6"/>
      <c r="AO99" s="6"/>
      <c r="AP99" s="6"/>
    </row>
    <row r="100" spans="1:42" ht="11.25" hidden="1" customHeight="1" x14ac:dyDescent="0.3">
      <c r="A100" s="26">
        <v>94</v>
      </c>
      <c r="B100" s="38" t="s">
        <v>434</v>
      </c>
      <c r="C100" s="39">
        <v>10</v>
      </c>
      <c r="D100" s="40">
        <v>350</v>
      </c>
      <c r="E100" s="30"/>
      <c r="F100" s="41">
        <f t="shared" si="0"/>
        <v>0</v>
      </c>
      <c r="G100" s="42" t="s">
        <v>40</v>
      </c>
      <c r="H100" s="61" t="s">
        <v>60</v>
      </c>
      <c r="I100" s="44" t="s">
        <v>435</v>
      </c>
      <c r="J100" s="44" t="s">
        <v>66</v>
      </c>
      <c r="K100" s="45">
        <v>9786176795131</v>
      </c>
      <c r="L100" s="45">
        <v>2018</v>
      </c>
      <c r="M100" s="45">
        <v>5</v>
      </c>
      <c r="N100" s="44" t="s">
        <v>213</v>
      </c>
      <c r="O100" s="38" t="s">
        <v>436</v>
      </c>
      <c r="P100" s="45">
        <v>173337</v>
      </c>
      <c r="Q100" s="46" t="s">
        <v>437</v>
      </c>
      <c r="R100" s="48">
        <v>0.44500000000000001</v>
      </c>
      <c r="S100" s="45">
        <v>80</v>
      </c>
      <c r="T100" s="45">
        <v>170</v>
      </c>
      <c r="U100" s="45">
        <v>230</v>
      </c>
      <c r="V100" s="44" t="s">
        <v>430</v>
      </c>
      <c r="W100" s="44" t="s">
        <v>38</v>
      </c>
      <c r="X100" s="6"/>
      <c r="Y100" s="6"/>
      <c r="Z100" s="6"/>
      <c r="AA100" s="6"/>
      <c r="AB100" s="6"/>
      <c r="AC100" s="6"/>
      <c r="AD100" s="6"/>
      <c r="AE100" s="6"/>
      <c r="AF100" s="6"/>
      <c r="AG100" s="6"/>
      <c r="AH100" s="6"/>
      <c r="AI100" s="6"/>
      <c r="AJ100" s="6"/>
      <c r="AK100" s="6"/>
      <c r="AL100" s="6"/>
      <c r="AM100" s="6"/>
      <c r="AN100" s="6"/>
      <c r="AO100" s="6"/>
      <c r="AP100" s="6"/>
    </row>
    <row r="101" spans="1:42" ht="11.25" hidden="1" customHeight="1" x14ac:dyDescent="0.3">
      <c r="A101" s="26">
        <v>95</v>
      </c>
      <c r="B101" s="38" t="s">
        <v>438</v>
      </c>
      <c r="C101" s="39">
        <v>10</v>
      </c>
      <c r="D101" s="40">
        <v>350</v>
      </c>
      <c r="E101" s="30"/>
      <c r="F101" s="41">
        <f t="shared" si="0"/>
        <v>0</v>
      </c>
      <c r="G101" s="42" t="s">
        <v>40</v>
      </c>
      <c r="H101" s="61" t="s">
        <v>60</v>
      </c>
      <c r="I101" s="44" t="s">
        <v>439</v>
      </c>
      <c r="J101" s="44" t="s">
        <v>66</v>
      </c>
      <c r="K101" s="45">
        <v>9786176796831</v>
      </c>
      <c r="L101" s="45">
        <v>2019</v>
      </c>
      <c r="M101" s="45">
        <v>5</v>
      </c>
      <c r="N101" s="44" t="s">
        <v>213</v>
      </c>
      <c r="O101" s="38" t="s">
        <v>440</v>
      </c>
      <c r="P101" s="45">
        <v>143413</v>
      </c>
      <c r="Q101" s="46" t="s">
        <v>441</v>
      </c>
      <c r="R101" s="48">
        <v>0.44500000000000001</v>
      </c>
      <c r="S101" s="45">
        <v>80</v>
      </c>
      <c r="T101" s="45">
        <v>170</v>
      </c>
      <c r="U101" s="45">
        <v>230</v>
      </c>
      <c r="V101" s="44" t="s">
        <v>430</v>
      </c>
      <c r="W101" s="44" t="s">
        <v>38</v>
      </c>
      <c r="X101" s="6"/>
      <c r="Y101" s="6"/>
      <c r="Z101" s="6"/>
      <c r="AA101" s="6"/>
      <c r="AB101" s="6"/>
      <c r="AC101" s="6"/>
      <c r="AD101" s="6"/>
      <c r="AE101" s="6"/>
      <c r="AF101" s="6"/>
      <c r="AG101" s="6"/>
      <c r="AH101" s="6"/>
      <c r="AI101" s="6"/>
      <c r="AJ101" s="6"/>
      <c r="AK101" s="6"/>
      <c r="AL101" s="6"/>
      <c r="AM101" s="6"/>
      <c r="AN101" s="6"/>
      <c r="AO101" s="6"/>
      <c r="AP101" s="6"/>
    </row>
    <row r="102" spans="1:42" ht="11.25" hidden="1" customHeight="1" x14ac:dyDescent="0.3">
      <c r="A102" s="26">
        <v>96</v>
      </c>
      <c r="B102" s="38" t="s">
        <v>442</v>
      </c>
      <c r="C102" s="39">
        <v>10</v>
      </c>
      <c r="D102" s="40">
        <v>350</v>
      </c>
      <c r="E102" s="30"/>
      <c r="F102" s="41">
        <f t="shared" si="0"/>
        <v>0</v>
      </c>
      <c r="G102" s="42" t="s">
        <v>40</v>
      </c>
      <c r="H102" s="61" t="s">
        <v>60</v>
      </c>
      <c r="I102" s="44" t="s">
        <v>443</v>
      </c>
      <c r="J102" s="44" t="s">
        <v>66</v>
      </c>
      <c r="K102" s="45">
        <v>9786176797715</v>
      </c>
      <c r="L102" s="45">
        <v>2020</v>
      </c>
      <c r="M102" s="45">
        <v>10</v>
      </c>
      <c r="N102" s="44" t="s">
        <v>213</v>
      </c>
      <c r="O102" s="38" t="s">
        <v>444</v>
      </c>
      <c r="P102" s="45">
        <v>215306</v>
      </c>
      <c r="Q102" s="46" t="s">
        <v>445</v>
      </c>
      <c r="R102" s="48">
        <v>0.44</v>
      </c>
      <c r="S102" s="45">
        <v>80</v>
      </c>
      <c r="T102" s="45">
        <v>170</v>
      </c>
      <c r="U102" s="45">
        <v>230</v>
      </c>
      <c r="V102" s="44" t="s">
        <v>430</v>
      </c>
      <c r="W102" s="44" t="s">
        <v>38</v>
      </c>
      <c r="X102" s="6"/>
      <c r="Y102" s="6"/>
      <c r="Z102" s="6"/>
      <c r="AA102" s="6"/>
      <c r="AB102" s="6"/>
      <c r="AC102" s="6"/>
      <c r="AD102" s="6"/>
      <c r="AE102" s="6"/>
      <c r="AF102" s="6"/>
      <c r="AG102" s="6"/>
      <c r="AH102" s="6"/>
      <c r="AI102" s="6"/>
      <c r="AJ102" s="6"/>
      <c r="AK102" s="6"/>
      <c r="AL102" s="6"/>
      <c r="AM102" s="6"/>
      <c r="AN102" s="6"/>
      <c r="AO102" s="6"/>
      <c r="AP102" s="6"/>
    </row>
    <row r="103" spans="1:42" ht="11.25" customHeight="1" x14ac:dyDescent="0.3">
      <c r="A103" s="26">
        <v>97</v>
      </c>
      <c r="B103" s="38" t="s">
        <v>446</v>
      </c>
      <c r="C103" s="39">
        <v>10</v>
      </c>
      <c r="D103" s="40">
        <v>350</v>
      </c>
      <c r="E103" s="30"/>
      <c r="F103" s="41">
        <f t="shared" si="0"/>
        <v>0</v>
      </c>
      <c r="G103" s="42" t="s">
        <v>40</v>
      </c>
      <c r="H103" s="42"/>
      <c r="I103" s="44" t="s">
        <v>447</v>
      </c>
      <c r="J103" s="44" t="s">
        <v>66</v>
      </c>
      <c r="K103" s="45">
        <v>9786176798972</v>
      </c>
      <c r="L103" s="45">
        <v>2021</v>
      </c>
      <c r="M103" s="45">
        <v>5</v>
      </c>
      <c r="N103" s="44" t="s">
        <v>213</v>
      </c>
      <c r="O103" s="38" t="s">
        <v>448</v>
      </c>
      <c r="P103" s="45">
        <v>148897</v>
      </c>
      <c r="Q103" s="46" t="s">
        <v>449</v>
      </c>
      <c r="R103" s="48">
        <v>0.44500000000000001</v>
      </c>
      <c r="S103" s="45">
        <v>80</v>
      </c>
      <c r="T103" s="45">
        <v>170</v>
      </c>
      <c r="U103" s="45">
        <v>230</v>
      </c>
      <c r="V103" s="44" t="s">
        <v>430</v>
      </c>
      <c r="W103" s="44" t="s">
        <v>38</v>
      </c>
      <c r="X103" s="6"/>
      <c r="Y103" s="6"/>
      <c r="Z103" s="6"/>
      <c r="AA103" s="6"/>
      <c r="AB103" s="6"/>
      <c r="AC103" s="6"/>
      <c r="AD103" s="6"/>
      <c r="AE103" s="6"/>
      <c r="AF103" s="6"/>
      <c r="AG103" s="6"/>
      <c r="AH103" s="6"/>
      <c r="AI103" s="6"/>
      <c r="AJ103" s="6"/>
      <c r="AK103" s="6"/>
      <c r="AL103" s="6"/>
      <c r="AM103" s="6"/>
      <c r="AN103" s="6"/>
      <c r="AO103" s="6"/>
      <c r="AP103" s="6"/>
    </row>
    <row r="104" spans="1:42" ht="11.25" customHeight="1" x14ac:dyDescent="0.3">
      <c r="A104" s="26">
        <v>98</v>
      </c>
      <c r="B104" s="49" t="s">
        <v>450</v>
      </c>
      <c r="C104" s="50">
        <v>10</v>
      </c>
      <c r="D104" s="51">
        <v>350</v>
      </c>
      <c r="E104" s="30"/>
      <c r="F104" s="52">
        <f t="shared" si="0"/>
        <v>0</v>
      </c>
      <c r="G104" s="53" t="s">
        <v>40</v>
      </c>
      <c r="H104" s="54" t="s">
        <v>49</v>
      </c>
      <c r="I104" s="55" t="s">
        <v>451</v>
      </c>
      <c r="J104" s="55" t="s">
        <v>66</v>
      </c>
      <c r="K104" s="56">
        <v>9789664481363</v>
      </c>
      <c r="L104" s="56">
        <v>2023</v>
      </c>
      <c r="M104" s="57">
        <v>11</v>
      </c>
      <c r="N104" s="55" t="s">
        <v>213</v>
      </c>
      <c r="O104" s="49" t="s">
        <v>452</v>
      </c>
      <c r="P104" s="56">
        <v>200253</v>
      </c>
      <c r="Q104" s="57" t="s">
        <v>453</v>
      </c>
      <c r="R104" s="78">
        <v>0.45</v>
      </c>
      <c r="S104" s="56">
        <v>80</v>
      </c>
      <c r="T104" s="56">
        <v>170</v>
      </c>
      <c r="U104" s="56">
        <v>230</v>
      </c>
      <c r="V104" s="55" t="s">
        <v>430</v>
      </c>
      <c r="W104" s="55" t="s">
        <v>38</v>
      </c>
      <c r="X104" s="6"/>
      <c r="Y104" s="6"/>
      <c r="Z104" s="6"/>
      <c r="AA104" s="6"/>
      <c r="AB104" s="6"/>
      <c r="AC104" s="6"/>
      <c r="AD104" s="6"/>
      <c r="AE104" s="6"/>
      <c r="AF104" s="6"/>
      <c r="AG104" s="6"/>
      <c r="AH104" s="6"/>
      <c r="AI104" s="6"/>
      <c r="AJ104" s="6"/>
      <c r="AK104" s="6"/>
      <c r="AL104" s="6"/>
      <c r="AM104" s="6"/>
      <c r="AN104" s="6"/>
      <c r="AO104" s="6"/>
      <c r="AP104" s="6"/>
    </row>
    <row r="105" spans="1:42" ht="11.25" customHeight="1" x14ac:dyDescent="0.3">
      <c r="A105" s="26">
        <v>99</v>
      </c>
      <c r="B105" s="38" t="s">
        <v>454</v>
      </c>
      <c r="C105" s="39">
        <v>8</v>
      </c>
      <c r="D105" s="40">
        <v>450</v>
      </c>
      <c r="E105" s="30"/>
      <c r="F105" s="41">
        <f t="shared" si="0"/>
        <v>0</v>
      </c>
      <c r="G105" s="42" t="s">
        <v>40</v>
      </c>
      <c r="H105" s="42"/>
      <c r="I105" s="44" t="s">
        <v>455</v>
      </c>
      <c r="J105" s="44" t="s">
        <v>66</v>
      </c>
      <c r="K105" s="45">
        <v>9786176797487</v>
      </c>
      <c r="L105" s="45">
        <v>2021</v>
      </c>
      <c r="M105" s="45">
        <v>12</v>
      </c>
      <c r="N105" s="44" t="s">
        <v>456</v>
      </c>
      <c r="O105" s="38" t="s">
        <v>457</v>
      </c>
      <c r="P105" s="45">
        <v>158533</v>
      </c>
      <c r="Q105" s="46" t="s">
        <v>458</v>
      </c>
      <c r="R105" s="48">
        <v>0.53</v>
      </c>
      <c r="S105" s="45">
        <v>224</v>
      </c>
      <c r="T105" s="45">
        <v>210</v>
      </c>
      <c r="U105" s="45">
        <v>150</v>
      </c>
      <c r="V105" s="44" t="s">
        <v>459</v>
      </c>
      <c r="W105" s="44" t="s">
        <v>38</v>
      </c>
      <c r="X105" s="6"/>
      <c r="Y105" s="6"/>
      <c r="Z105" s="6"/>
      <c r="AA105" s="6"/>
      <c r="AB105" s="6"/>
      <c r="AC105" s="6"/>
      <c r="AD105" s="6"/>
      <c r="AE105" s="6"/>
      <c r="AF105" s="6"/>
      <c r="AG105" s="6"/>
      <c r="AH105" s="6"/>
      <c r="AI105" s="6"/>
      <c r="AJ105" s="6"/>
      <c r="AK105" s="6"/>
      <c r="AL105" s="6"/>
      <c r="AM105" s="6"/>
      <c r="AN105" s="6"/>
      <c r="AO105" s="6"/>
      <c r="AP105" s="6"/>
    </row>
    <row r="106" spans="1:42" ht="11.25" customHeight="1" x14ac:dyDescent="0.3">
      <c r="A106" s="26">
        <v>100</v>
      </c>
      <c r="B106" s="38" t="s">
        <v>460</v>
      </c>
      <c r="C106" s="39">
        <v>10</v>
      </c>
      <c r="D106" s="40">
        <v>450</v>
      </c>
      <c r="E106" s="30"/>
      <c r="F106" s="41">
        <f t="shared" si="0"/>
        <v>0</v>
      </c>
      <c r="G106" s="42" t="s">
        <v>40</v>
      </c>
      <c r="H106" s="60"/>
      <c r="I106" s="44" t="s">
        <v>461</v>
      </c>
      <c r="J106" s="44" t="s">
        <v>66</v>
      </c>
      <c r="K106" s="45">
        <v>9789666799619</v>
      </c>
      <c r="L106" s="45">
        <v>2022</v>
      </c>
      <c r="M106" s="45">
        <v>2</v>
      </c>
      <c r="N106" s="44" t="s">
        <v>456</v>
      </c>
      <c r="O106" s="38" t="s">
        <v>462</v>
      </c>
      <c r="P106" s="45">
        <v>160722</v>
      </c>
      <c r="Q106" s="46" t="s">
        <v>463</v>
      </c>
      <c r="R106" s="48">
        <v>0.53500000000000003</v>
      </c>
      <c r="S106" s="45">
        <v>224</v>
      </c>
      <c r="T106" s="45">
        <v>210</v>
      </c>
      <c r="U106" s="45">
        <v>150</v>
      </c>
      <c r="V106" s="44" t="s">
        <v>459</v>
      </c>
      <c r="W106" s="44" t="s">
        <v>38</v>
      </c>
      <c r="X106" s="6"/>
      <c r="Y106" s="6"/>
      <c r="Z106" s="6"/>
      <c r="AA106" s="6"/>
      <c r="AB106" s="6"/>
      <c r="AC106" s="6"/>
      <c r="AD106" s="6"/>
      <c r="AE106" s="6"/>
      <c r="AF106" s="6"/>
      <c r="AG106" s="6"/>
      <c r="AH106" s="6"/>
      <c r="AI106" s="6"/>
      <c r="AJ106" s="6"/>
      <c r="AK106" s="6"/>
      <c r="AL106" s="6"/>
      <c r="AM106" s="6"/>
      <c r="AN106" s="6"/>
      <c r="AO106" s="6"/>
      <c r="AP106" s="6"/>
    </row>
    <row r="107" spans="1:42" ht="11.25" customHeight="1" x14ac:dyDescent="0.3">
      <c r="A107" s="26">
        <v>101</v>
      </c>
      <c r="B107" s="38" t="s">
        <v>464</v>
      </c>
      <c r="C107" s="39">
        <v>10</v>
      </c>
      <c r="D107" s="40">
        <v>400</v>
      </c>
      <c r="E107" s="30"/>
      <c r="F107" s="41">
        <f t="shared" si="0"/>
        <v>0</v>
      </c>
      <c r="G107" s="42" t="s">
        <v>40</v>
      </c>
      <c r="H107" s="42"/>
      <c r="I107" s="44" t="s">
        <v>465</v>
      </c>
      <c r="J107" s="44" t="s">
        <v>66</v>
      </c>
      <c r="K107" s="45">
        <v>9789664481264</v>
      </c>
      <c r="L107" s="45">
        <v>2023</v>
      </c>
      <c r="M107" s="45">
        <v>5</v>
      </c>
      <c r="N107" s="44" t="s">
        <v>456</v>
      </c>
      <c r="O107" s="38" t="s">
        <v>466</v>
      </c>
      <c r="P107" s="45">
        <v>192487</v>
      </c>
      <c r="Q107" s="46" t="s">
        <v>467</v>
      </c>
      <c r="R107" s="48">
        <v>0.48499999999999999</v>
      </c>
      <c r="S107" s="45">
        <v>496</v>
      </c>
      <c r="T107" s="45">
        <v>130</v>
      </c>
      <c r="U107" s="45">
        <v>200</v>
      </c>
      <c r="V107" s="44" t="s">
        <v>223</v>
      </c>
      <c r="W107" s="44" t="s">
        <v>77</v>
      </c>
      <c r="X107" s="6"/>
      <c r="Y107" s="6"/>
      <c r="Z107" s="6"/>
      <c r="AA107" s="6"/>
      <c r="AB107" s="6"/>
      <c r="AC107" s="6"/>
      <c r="AD107" s="6"/>
      <c r="AE107" s="6"/>
      <c r="AF107" s="6"/>
      <c r="AG107" s="6"/>
      <c r="AH107" s="6"/>
      <c r="AI107" s="6"/>
      <c r="AJ107" s="6"/>
      <c r="AK107" s="6"/>
      <c r="AL107" s="6"/>
      <c r="AM107" s="6"/>
      <c r="AN107" s="6"/>
      <c r="AO107" s="6"/>
      <c r="AP107" s="6"/>
    </row>
    <row r="108" spans="1:42" ht="11.25" customHeight="1" x14ac:dyDescent="0.3">
      <c r="A108" s="26">
        <v>102</v>
      </c>
      <c r="B108" s="38" t="s">
        <v>468</v>
      </c>
      <c r="C108" s="39">
        <v>10</v>
      </c>
      <c r="D108" s="64">
        <v>100</v>
      </c>
      <c r="E108" s="30"/>
      <c r="F108" s="41">
        <f t="shared" si="0"/>
        <v>0</v>
      </c>
      <c r="G108" s="42" t="s">
        <v>40</v>
      </c>
      <c r="H108" s="42" t="s">
        <v>127</v>
      </c>
      <c r="I108" s="44" t="s">
        <v>469</v>
      </c>
      <c r="J108" s="44" t="s">
        <v>66</v>
      </c>
      <c r="K108" s="45">
        <v>9786176798644</v>
      </c>
      <c r="L108" s="45">
        <v>2021</v>
      </c>
      <c r="M108" s="45">
        <v>2</v>
      </c>
      <c r="N108" s="44" t="s">
        <v>420</v>
      </c>
      <c r="O108" s="38" t="s">
        <v>470</v>
      </c>
      <c r="P108" s="45">
        <v>143649</v>
      </c>
      <c r="Q108" s="46" t="s">
        <v>471</v>
      </c>
      <c r="R108" s="48">
        <v>0.374</v>
      </c>
      <c r="S108" s="45">
        <v>304</v>
      </c>
      <c r="T108" s="45">
        <v>145</v>
      </c>
      <c r="U108" s="45">
        <v>200</v>
      </c>
      <c r="V108" s="44" t="s">
        <v>132</v>
      </c>
      <c r="W108" s="44" t="s">
        <v>77</v>
      </c>
      <c r="X108" s="6"/>
      <c r="Y108" s="6"/>
      <c r="Z108" s="6"/>
      <c r="AA108" s="6"/>
      <c r="AB108" s="6"/>
      <c r="AC108" s="6"/>
      <c r="AD108" s="6"/>
      <c r="AE108" s="6"/>
      <c r="AF108" s="6"/>
      <c r="AG108" s="6"/>
      <c r="AH108" s="6"/>
      <c r="AI108" s="6"/>
      <c r="AJ108" s="6"/>
      <c r="AK108" s="6"/>
      <c r="AL108" s="6"/>
      <c r="AM108" s="6"/>
      <c r="AN108" s="6"/>
      <c r="AO108" s="6"/>
      <c r="AP108" s="6"/>
    </row>
    <row r="109" spans="1:42" ht="11.25" hidden="1" customHeight="1" x14ac:dyDescent="0.3">
      <c r="A109" s="26">
        <v>103</v>
      </c>
      <c r="B109" s="27" t="s">
        <v>472</v>
      </c>
      <c r="C109" s="63">
        <v>14</v>
      </c>
      <c r="D109" s="29">
        <v>180</v>
      </c>
      <c r="E109" s="30"/>
      <c r="F109" s="31">
        <f t="shared" si="0"/>
        <v>0</v>
      </c>
      <c r="G109" s="32" t="s">
        <v>40</v>
      </c>
      <c r="H109" s="82" t="s">
        <v>60</v>
      </c>
      <c r="I109" s="34" t="s">
        <v>473</v>
      </c>
      <c r="J109" s="34" t="s">
        <v>290</v>
      </c>
      <c r="K109" s="35">
        <v>9786176796015</v>
      </c>
      <c r="L109" s="35">
        <v>2018</v>
      </c>
      <c r="M109" s="35">
        <v>11</v>
      </c>
      <c r="N109" s="34" t="s">
        <v>474</v>
      </c>
      <c r="O109" s="27" t="s">
        <v>475</v>
      </c>
      <c r="P109" s="35">
        <v>183115</v>
      </c>
      <c r="Q109" s="36" t="s">
        <v>476</v>
      </c>
      <c r="R109" s="37">
        <v>0.31</v>
      </c>
      <c r="S109" s="35">
        <v>216</v>
      </c>
      <c r="T109" s="35">
        <v>145</v>
      </c>
      <c r="U109" s="35">
        <v>200</v>
      </c>
      <c r="V109" s="34" t="s">
        <v>132</v>
      </c>
      <c r="W109" s="34" t="s">
        <v>77</v>
      </c>
      <c r="X109" s="6"/>
      <c r="Y109" s="6"/>
      <c r="Z109" s="6"/>
      <c r="AA109" s="6"/>
      <c r="AB109" s="6"/>
      <c r="AC109" s="6"/>
      <c r="AD109" s="6"/>
      <c r="AE109" s="6"/>
      <c r="AF109" s="6"/>
      <c r="AG109" s="6"/>
      <c r="AH109" s="6"/>
      <c r="AI109" s="6"/>
      <c r="AJ109" s="6"/>
      <c r="AK109" s="6"/>
      <c r="AL109" s="6"/>
      <c r="AM109" s="6"/>
      <c r="AN109" s="6"/>
      <c r="AO109" s="6"/>
      <c r="AP109" s="6"/>
    </row>
    <row r="110" spans="1:42" ht="11.25" hidden="1" customHeight="1" x14ac:dyDescent="0.3">
      <c r="A110" s="26">
        <v>104</v>
      </c>
      <c r="B110" s="27" t="s">
        <v>477</v>
      </c>
      <c r="C110" s="63">
        <v>10</v>
      </c>
      <c r="D110" s="29">
        <v>150</v>
      </c>
      <c r="E110" s="30"/>
      <c r="F110" s="31">
        <f t="shared" si="0"/>
        <v>0</v>
      </c>
      <c r="G110" s="32" t="s">
        <v>40</v>
      </c>
      <c r="H110" s="83" t="s">
        <v>60</v>
      </c>
      <c r="I110" s="34" t="s">
        <v>473</v>
      </c>
      <c r="J110" s="34" t="s">
        <v>290</v>
      </c>
      <c r="K110" s="35">
        <v>9786176798415</v>
      </c>
      <c r="L110" s="35">
        <v>2020</v>
      </c>
      <c r="M110" s="35">
        <v>10</v>
      </c>
      <c r="N110" s="34" t="s">
        <v>474</v>
      </c>
      <c r="O110" s="27" t="s">
        <v>478</v>
      </c>
      <c r="P110" s="35">
        <v>216826</v>
      </c>
      <c r="Q110" s="36" t="s">
        <v>479</v>
      </c>
      <c r="R110" s="37">
        <v>0.29499999999999998</v>
      </c>
      <c r="S110" s="35">
        <v>176</v>
      </c>
      <c r="T110" s="35">
        <v>145</v>
      </c>
      <c r="U110" s="35">
        <v>200</v>
      </c>
      <c r="V110" s="34" t="s">
        <v>132</v>
      </c>
      <c r="W110" s="34" t="s">
        <v>77</v>
      </c>
      <c r="X110" s="6"/>
      <c r="Y110" s="6"/>
      <c r="Z110" s="6"/>
      <c r="AA110" s="6"/>
      <c r="AB110" s="6"/>
      <c r="AC110" s="6"/>
      <c r="AD110" s="6"/>
      <c r="AE110" s="6"/>
      <c r="AF110" s="6"/>
      <c r="AG110" s="6"/>
      <c r="AH110" s="6"/>
      <c r="AI110" s="6"/>
      <c r="AJ110" s="6"/>
      <c r="AK110" s="6"/>
      <c r="AL110" s="6"/>
      <c r="AM110" s="6"/>
      <c r="AN110" s="6"/>
      <c r="AO110" s="6"/>
      <c r="AP110" s="6"/>
    </row>
    <row r="111" spans="1:42" ht="11.25" hidden="1" customHeight="1" x14ac:dyDescent="0.3">
      <c r="A111" s="26">
        <v>105</v>
      </c>
      <c r="B111" s="27" t="s">
        <v>480</v>
      </c>
      <c r="C111" s="63">
        <v>10</v>
      </c>
      <c r="D111" s="29">
        <v>200</v>
      </c>
      <c r="E111" s="30"/>
      <c r="F111" s="31">
        <f t="shared" si="0"/>
        <v>0</v>
      </c>
      <c r="G111" s="32" t="s">
        <v>40</v>
      </c>
      <c r="H111" s="83" t="s">
        <v>60</v>
      </c>
      <c r="I111" s="34" t="s">
        <v>473</v>
      </c>
      <c r="J111" s="34" t="s">
        <v>290</v>
      </c>
      <c r="K111" s="35">
        <v>9789664480649</v>
      </c>
      <c r="L111" s="35">
        <v>2022</v>
      </c>
      <c r="M111" s="35">
        <v>11</v>
      </c>
      <c r="N111" s="34" t="s">
        <v>474</v>
      </c>
      <c r="O111" s="27" t="s">
        <v>481</v>
      </c>
      <c r="P111" s="35">
        <v>177806</v>
      </c>
      <c r="Q111" s="36" t="s">
        <v>482</v>
      </c>
      <c r="R111" s="37">
        <v>0.31</v>
      </c>
      <c r="S111" s="35">
        <v>216</v>
      </c>
      <c r="T111" s="35">
        <v>145</v>
      </c>
      <c r="U111" s="35">
        <v>200</v>
      </c>
      <c r="V111" s="34" t="s">
        <v>132</v>
      </c>
      <c r="W111" s="34" t="s">
        <v>77</v>
      </c>
      <c r="X111" s="6"/>
      <c r="Y111" s="6"/>
      <c r="Z111" s="6"/>
      <c r="AA111" s="6"/>
      <c r="AB111" s="6"/>
      <c r="AC111" s="6"/>
      <c r="AD111" s="6"/>
      <c r="AE111" s="6"/>
      <c r="AF111" s="6"/>
      <c r="AG111" s="6"/>
      <c r="AH111" s="6"/>
      <c r="AI111" s="6"/>
      <c r="AJ111" s="6"/>
      <c r="AK111" s="6"/>
      <c r="AL111" s="6"/>
      <c r="AM111" s="6"/>
      <c r="AN111" s="6"/>
      <c r="AO111" s="6"/>
      <c r="AP111" s="6"/>
    </row>
    <row r="112" spans="1:42" ht="11.25" hidden="1" customHeight="1" x14ac:dyDescent="0.3">
      <c r="A112" s="26">
        <v>106</v>
      </c>
      <c r="B112" s="38" t="s">
        <v>483</v>
      </c>
      <c r="C112" s="39">
        <v>10</v>
      </c>
      <c r="D112" s="40">
        <v>90</v>
      </c>
      <c r="E112" s="30"/>
      <c r="F112" s="41">
        <f t="shared" si="0"/>
        <v>0</v>
      </c>
      <c r="G112" s="42" t="s">
        <v>40</v>
      </c>
      <c r="H112" s="61" t="s">
        <v>60</v>
      </c>
      <c r="I112" s="44" t="s">
        <v>484</v>
      </c>
      <c r="J112" s="44" t="s">
        <v>274</v>
      </c>
      <c r="K112" s="45">
        <v>9786176799139</v>
      </c>
      <c r="L112" s="45">
        <v>2021</v>
      </c>
      <c r="M112" s="45">
        <v>4</v>
      </c>
      <c r="N112" s="44" t="s">
        <v>275</v>
      </c>
      <c r="O112" s="38" t="s">
        <v>485</v>
      </c>
      <c r="P112" s="45">
        <v>146954</v>
      </c>
      <c r="Q112" s="46" t="s">
        <v>486</v>
      </c>
      <c r="R112" s="48">
        <v>0.30499999999999999</v>
      </c>
      <c r="S112" s="45">
        <v>272</v>
      </c>
      <c r="T112" s="45">
        <v>130</v>
      </c>
      <c r="U112" s="45">
        <v>200</v>
      </c>
      <c r="V112" s="44" t="s">
        <v>223</v>
      </c>
      <c r="W112" s="44" t="s">
        <v>77</v>
      </c>
      <c r="X112" s="6"/>
      <c r="Y112" s="6"/>
      <c r="Z112" s="6"/>
      <c r="AA112" s="6"/>
      <c r="AB112" s="6"/>
      <c r="AC112" s="6"/>
      <c r="AD112" s="6"/>
      <c r="AE112" s="6"/>
      <c r="AF112" s="6"/>
      <c r="AG112" s="6"/>
      <c r="AH112" s="6"/>
      <c r="AI112" s="6"/>
      <c r="AJ112" s="6"/>
      <c r="AK112" s="6"/>
      <c r="AL112" s="6"/>
      <c r="AM112" s="6"/>
      <c r="AN112" s="6"/>
      <c r="AO112" s="6"/>
      <c r="AP112" s="6"/>
    </row>
    <row r="113" spans="1:42" ht="11.25" hidden="1" customHeight="1" x14ac:dyDescent="0.3">
      <c r="A113" s="26">
        <v>107</v>
      </c>
      <c r="B113" s="38" t="s">
        <v>487</v>
      </c>
      <c r="C113" s="39">
        <v>10</v>
      </c>
      <c r="D113" s="40">
        <v>120</v>
      </c>
      <c r="E113" s="30"/>
      <c r="F113" s="41">
        <f t="shared" si="0"/>
        <v>0</v>
      </c>
      <c r="G113" s="42" t="s">
        <v>40</v>
      </c>
      <c r="H113" s="61" t="s">
        <v>60</v>
      </c>
      <c r="I113" s="44" t="s">
        <v>488</v>
      </c>
      <c r="J113" s="44" t="s">
        <v>274</v>
      </c>
      <c r="K113" s="45">
        <v>9786176798453</v>
      </c>
      <c r="L113" s="45">
        <v>2021</v>
      </c>
      <c r="M113" s="45">
        <v>1</v>
      </c>
      <c r="N113" s="44" t="s">
        <v>275</v>
      </c>
      <c r="O113" s="38" t="s">
        <v>489</v>
      </c>
      <c r="P113" s="45">
        <v>142839</v>
      </c>
      <c r="Q113" s="46" t="s">
        <v>490</v>
      </c>
      <c r="R113" s="48">
        <v>0.3</v>
      </c>
      <c r="S113" s="45">
        <v>216</v>
      </c>
      <c r="T113" s="45">
        <v>145</v>
      </c>
      <c r="U113" s="45">
        <v>200</v>
      </c>
      <c r="V113" s="44" t="s">
        <v>132</v>
      </c>
      <c r="W113" s="44" t="s">
        <v>77</v>
      </c>
      <c r="X113" s="6"/>
      <c r="Y113" s="6"/>
      <c r="Z113" s="6"/>
      <c r="AA113" s="6"/>
      <c r="AB113" s="6"/>
      <c r="AC113" s="6"/>
      <c r="AD113" s="6"/>
      <c r="AE113" s="6"/>
      <c r="AF113" s="6"/>
      <c r="AG113" s="6"/>
      <c r="AH113" s="6"/>
      <c r="AI113" s="6"/>
      <c r="AJ113" s="6"/>
      <c r="AK113" s="6"/>
      <c r="AL113" s="6"/>
      <c r="AM113" s="6"/>
      <c r="AN113" s="6"/>
      <c r="AO113" s="6"/>
      <c r="AP113" s="6"/>
    </row>
    <row r="114" spans="1:42" ht="11.25" customHeight="1" x14ac:dyDescent="0.3">
      <c r="A114" s="26">
        <v>108</v>
      </c>
      <c r="B114" s="38" t="s">
        <v>491</v>
      </c>
      <c r="C114" s="39">
        <v>10</v>
      </c>
      <c r="D114" s="40">
        <v>100</v>
      </c>
      <c r="E114" s="30"/>
      <c r="F114" s="41">
        <f t="shared" si="0"/>
        <v>0</v>
      </c>
      <c r="G114" s="42" t="s">
        <v>40</v>
      </c>
      <c r="H114" s="42" t="s">
        <v>232</v>
      </c>
      <c r="I114" s="44" t="s">
        <v>492</v>
      </c>
      <c r="J114" s="44" t="s">
        <v>274</v>
      </c>
      <c r="K114" s="45">
        <v>9786176794172</v>
      </c>
      <c r="L114" s="45">
        <v>2017</v>
      </c>
      <c r="M114" s="45">
        <v>11</v>
      </c>
      <c r="N114" s="44" t="s">
        <v>474</v>
      </c>
      <c r="O114" s="38" t="s">
        <v>493</v>
      </c>
      <c r="P114" s="45">
        <v>165648</v>
      </c>
      <c r="Q114" s="46" t="s">
        <v>494</v>
      </c>
      <c r="R114" s="48">
        <v>0.32</v>
      </c>
      <c r="S114" s="45">
        <v>288</v>
      </c>
      <c r="T114" s="45">
        <v>130</v>
      </c>
      <c r="U114" s="45">
        <v>200</v>
      </c>
      <c r="V114" s="44" t="s">
        <v>223</v>
      </c>
      <c r="W114" s="44" t="s">
        <v>77</v>
      </c>
      <c r="X114" s="6"/>
      <c r="Y114" s="6"/>
      <c r="Z114" s="6"/>
      <c r="AA114" s="6"/>
      <c r="AB114" s="6"/>
      <c r="AC114" s="6"/>
      <c r="AD114" s="6"/>
      <c r="AE114" s="6"/>
      <c r="AF114" s="6"/>
      <c r="AG114" s="6"/>
      <c r="AH114" s="6"/>
      <c r="AI114" s="6"/>
      <c r="AJ114" s="6"/>
      <c r="AK114" s="6"/>
      <c r="AL114" s="6"/>
      <c r="AM114" s="6"/>
      <c r="AN114" s="6"/>
      <c r="AO114" s="6"/>
      <c r="AP114" s="6"/>
    </row>
    <row r="115" spans="1:42" ht="11.25" customHeight="1" x14ac:dyDescent="0.3">
      <c r="A115" s="26">
        <v>109</v>
      </c>
      <c r="B115" s="38" t="s">
        <v>495</v>
      </c>
      <c r="C115" s="39">
        <v>8</v>
      </c>
      <c r="D115" s="40">
        <v>280</v>
      </c>
      <c r="E115" s="30"/>
      <c r="F115" s="41">
        <f t="shared" si="0"/>
        <v>0</v>
      </c>
      <c r="G115" s="42" t="s">
        <v>40</v>
      </c>
      <c r="H115" s="43" t="s">
        <v>31</v>
      </c>
      <c r="I115" s="44" t="s">
        <v>496</v>
      </c>
      <c r="J115" s="44" t="s">
        <v>274</v>
      </c>
      <c r="K115" s="45">
        <v>9789664481615</v>
      </c>
      <c r="L115" s="45">
        <v>2023</v>
      </c>
      <c r="M115" s="45">
        <v>8</v>
      </c>
      <c r="N115" s="44" t="s">
        <v>474</v>
      </c>
      <c r="O115" s="38" t="s">
        <v>497</v>
      </c>
      <c r="P115" s="45">
        <v>196968</v>
      </c>
      <c r="Q115" s="46" t="s">
        <v>498</v>
      </c>
      <c r="R115" s="48">
        <v>0.39500000000000002</v>
      </c>
      <c r="S115" s="45">
        <v>384</v>
      </c>
      <c r="T115" s="45">
        <v>130</v>
      </c>
      <c r="U115" s="45">
        <v>200</v>
      </c>
      <c r="V115" s="44" t="s">
        <v>223</v>
      </c>
      <c r="W115" s="44" t="s">
        <v>77</v>
      </c>
      <c r="X115" s="6"/>
      <c r="Y115" s="6"/>
      <c r="Z115" s="6"/>
      <c r="AA115" s="6"/>
      <c r="AB115" s="6"/>
      <c r="AC115" s="6"/>
      <c r="AD115" s="6"/>
      <c r="AE115" s="6"/>
      <c r="AF115" s="6"/>
      <c r="AG115" s="6"/>
      <c r="AH115" s="6"/>
      <c r="AI115" s="6"/>
      <c r="AJ115" s="6"/>
      <c r="AK115" s="6"/>
      <c r="AL115" s="6"/>
      <c r="AM115" s="6"/>
      <c r="AN115" s="6"/>
      <c r="AO115" s="6"/>
      <c r="AP115" s="6"/>
    </row>
    <row r="116" spans="1:42" ht="11.25" customHeight="1" x14ac:dyDescent="0.3">
      <c r="A116" s="26">
        <v>110</v>
      </c>
      <c r="B116" s="38" t="s">
        <v>499</v>
      </c>
      <c r="C116" s="39">
        <v>10</v>
      </c>
      <c r="D116" s="40">
        <v>180</v>
      </c>
      <c r="E116" s="30"/>
      <c r="F116" s="41">
        <f t="shared" si="0"/>
        <v>0</v>
      </c>
      <c r="G116" s="42" t="s">
        <v>40</v>
      </c>
      <c r="H116" s="43" t="s">
        <v>232</v>
      </c>
      <c r="I116" s="44" t="s">
        <v>500</v>
      </c>
      <c r="J116" s="44" t="s">
        <v>274</v>
      </c>
      <c r="K116" s="45">
        <v>9786176794509</v>
      </c>
      <c r="L116" s="45">
        <v>2017</v>
      </c>
      <c r="M116" s="45">
        <v>9</v>
      </c>
      <c r="N116" s="44" t="s">
        <v>291</v>
      </c>
      <c r="O116" s="38" t="s">
        <v>501</v>
      </c>
      <c r="P116" s="45">
        <v>161278</v>
      </c>
      <c r="Q116" s="46" t="s">
        <v>502</v>
      </c>
      <c r="R116" s="48">
        <v>0.28999999999999998</v>
      </c>
      <c r="S116" s="45">
        <v>256</v>
      </c>
      <c r="T116" s="45">
        <v>130</v>
      </c>
      <c r="U116" s="45">
        <v>200</v>
      </c>
      <c r="V116" s="44" t="s">
        <v>223</v>
      </c>
      <c r="W116" s="44" t="s">
        <v>77</v>
      </c>
      <c r="X116" s="6"/>
      <c r="Y116" s="6"/>
      <c r="Z116" s="6"/>
      <c r="AA116" s="6"/>
      <c r="AB116" s="6"/>
      <c r="AC116" s="6"/>
      <c r="AD116" s="6"/>
      <c r="AE116" s="6"/>
      <c r="AF116" s="6"/>
      <c r="AG116" s="6"/>
      <c r="AH116" s="6"/>
      <c r="AI116" s="6"/>
      <c r="AJ116" s="6"/>
      <c r="AK116" s="6"/>
      <c r="AL116" s="6"/>
      <c r="AM116" s="6"/>
      <c r="AN116" s="6"/>
      <c r="AO116" s="6"/>
      <c r="AP116" s="6"/>
    </row>
    <row r="117" spans="1:42" ht="11.25" hidden="1" customHeight="1" x14ac:dyDescent="0.3">
      <c r="A117" s="26">
        <v>111</v>
      </c>
      <c r="B117" s="38" t="s">
        <v>503</v>
      </c>
      <c r="C117" s="39">
        <v>20</v>
      </c>
      <c r="D117" s="40">
        <v>90</v>
      </c>
      <c r="E117" s="30"/>
      <c r="F117" s="41">
        <f t="shared" si="0"/>
        <v>0</v>
      </c>
      <c r="G117" s="42" t="s">
        <v>40</v>
      </c>
      <c r="H117" s="61" t="s">
        <v>60</v>
      </c>
      <c r="I117" s="44" t="s">
        <v>504</v>
      </c>
      <c r="J117" s="44" t="s">
        <v>274</v>
      </c>
      <c r="K117" s="45">
        <v>9786176797111</v>
      </c>
      <c r="L117" s="45">
        <v>2019</v>
      </c>
      <c r="M117" s="45">
        <v>8</v>
      </c>
      <c r="N117" s="44" t="s">
        <v>275</v>
      </c>
      <c r="O117" s="38" t="s">
        <v>505</v>
      </c>
      <c r="P117" s="45">
        <v>148965</v>
      </c>
      <c r="Q117" s="46" t="s">
        <v>506</v>
      </c>
      <c r="R117" s="48">
        <v>0.21</v>
      </c>
      <c r="S117" s="45">
        <v>152</v>
      </c>
      <c r="T117" s="45">
        <v>130</v>
      </c>
      <c r="U117" s="45">
        <v>200</v>
      </c>
      <c r="V117" s="44" t="s">
        <v>223</v>
      </c>
      <c r="W117" s="44" t="s">
        <v>77</v>
      </c>
      <c r="X117" s="6"/>
      <c r="Y117" s="6"/>
      <c r="Z117" s="6"/>
      <c r="AA117" s="6"/>
      <c r="AB117" s="6"/>
      <c r="AC117" s="6"/>
      <c r="AD117" s="6"/>
      <c r="AE117" s="6"/>
      <c r="AF117" s="6"/>
      <c r="AG117" s="6"/>
      <c r="AH117" s="6"/>
      <c r="AI117" s="6"/>
      <c r="AJ117" s="6"/>
      <c r="AK117" s="6"/>
      <c r="AL117" s="6"/>
      <c r="AM117" s="6"/>
      <c r="AN117" s="6"/>
      <c r="AO117" s="6"/>
      <c r="AP117" s="6"/>
    </row>
    <row r="118" spans="1:42" ht="11.25" customHeight="1" x14ac:dyDescent="0.3">
      <c r="A118" s="26">
        <v>112</v>
      </c>
      <c r="B118" s="38" t="s">
        <v>507</v>
      </c>
      <c r="C118" s="39">
        <v>10</v>
      </c>
      <c r="D118" s="64">
        <v>100</v>
      </c>
      <c r="E118" s="30"/>
      <c r="F118" s="41">
        <f t="shared" si="0"/>
        <v>0</v>
      </c>
      <c r="G118" s="42" t="s">
        <v>40</v>
      </c>
      <c r="H118" s="42" t="s">
        <v>127</v>
      </c>
      <c r="I118" s="44" t="s">
        <v>508</v>
      </c>
      <c r="J118" s="44" t="s">
        <v>274</v>
      </c>
      <c r="K118" s="45">
        <v>9786176796282</v>
      </c>
      <c r="L118" s="45">
        <v>2019</v>
      </c>
      <c r="M118" s="45">
        <v>9</v>
      </c>
      <c r="N118" s="44" t="s">
        <v>474</v>
      </c>
      <c r="O118" s="38" t="s">
        <v>509</v>
      </c>
      <c r="P118" s="45">
        <v>149789</v>
      </c>
      <c r="Q118" s="46" t="s">
        <v>510</v>
      </c>
      <c r="R118" s="48">
        <v>0.32</v>
      </c>
      <c r="S118" s="45">
        <v>296</v>
      </c>
      <c r="T118" s="45">
        <v>130</v>
      </c>
      <c r="U118" s="45">
        <v>200</v>
      </c>
      <c r="V118" s="44" t="s">
        <v>223</v>
      </c>
      <c r="W118" s="44" t="s">
        <v>77</v>
      </c>
      <c r="X118" s="6"/>
      <c r="Y118" s="6"/>
      <c r="Z118" s="6"/>
      <c r="AA118" s="6"/>
      <c r="AB118" s="6"/>
      <c r="AC118" s="6"/>
      <c r="AD118" s="6"/>
      <c r="AE118" s="6"/>
      <c r="AF118" s="6"/>
      <c r="AG118" s="6"/>
      <c r="AH118" s="6"/>
      <c r="AI118" s="6"/>
      <c r="AJ118" s="6"/>
      <c r="AK118" s="6"/>
      <c r="AL118" s="6"/>
      <c r="AM118" s="6"/>
      <c r="AN118" s="6"/>
      <c r="AO118" s="6"/>
      <c r="AP118" s="6"/>
    </row>
    <row r="119" spans="1:42" ht="11.25" customHeight="1" x14ac:dyDescent="0.3">
      <c r="A119" s="26">
        <v>113</v>
      </c>
      <c r="B119" s="38" t="s">
        <v>511</v>
      </c>
      <c r="C119" s="39">
        <v>8</v>
      </c>
      <c r="D119" s="40">
        <v>400</v>
      </c>
      <c r="E119" s="30"/>
      <c r="F119" s="41">
        <f t="shared" si="0"/>
        <v>0</v>
      </c>
      <c r="G119" s="42" t="s">
        <v>40</v>
      </c>
      <c r="H119" s="61"/>
      <c r="I119" s="44" t="s">
        <v>512</v>
      </c>
      <c r="J119" s="44" t="s">
        <v>274</v>
      </c>
      <c r="K119" s="45">
        <v>9789664481943</v>
      </c>
      <c r="L119" s="45">
        <v>2023</v>
      </c>
      <c r="M119" s="45">
        <v>6</v>
      </c>
      <c r="N119" s="44" t="s">
        <v>474</v>
      </c>
      <c r="O119" s="38" t="s">
        <v>513</v>
      </c>
      <c r="P119" s="45">
        <v>193984</v>
      </c>
      <c r="Q119" s="46" t="s">
        <v>514</v>
      </c>
      <c r="R119" s="48">
        <v>5.15</v>
      </c>
      <c r="S119" s="45">
        <v>560</v>
      </c>
      <c r="T119" s="45">
        <v>130</v>
      </c>
      <c r="U119" s="45">
        <v>200</v>
      </c>
      <c r="V119" s="44" t="s">
        <v>223</v>
      </c>
      <c r="W119" s="44" t="s">
        <v>77</v>
      </c>
      <c r="X119" s="6"/>
      <c r="Y119" s="6"/>
      <c r="Z119" s="6"/>
      <c r="AA119" s="6"/>
      <c r="AB119" s="6"/>
      <c r="AC119" s="6"/>
      <c r="AD119" s="6"/>
      <c r="AE119" s="6"/>
      <c r="AF119" s="6"/>
      <c r="AG119" s="6"/>
      <c r="AH119" s="6"/>
      <c r="AI119" s="6"/>
      <c r="AJ119" s="6"/>
      <c r="AK119" s="6"/>
      <c r="AL119" s="6"/>
      <c r="AM119" s="6"/>
      <c r="AN119" s="6"/>
      <c r="AO119" s="6"/>
      <c r="AP119" s="6"/>
    </row>
    <row r="120" spans="1:42" ht="11.25" hidden="1" customHeight="1" x14ac:dyDescent="0.3">
      <c r="A120" s="26">
        <v>114</v>
      </c>
      <c r="B120" s="38" t="s">
        <v>515</v>
      </c>
      <c r="C120" s="39">
        <v>20</v>
      </c>
      <c r="D120" s="40">
        <v>70</v>
      </c>
      <c r="E120" s="30"/>
      <c r="F120" s="41">
        <f t="shared" si="0"/>
        <v>0</v>
      </c>
      <c r="G120" s="42" t="s">
        <v>40</v>
      </c>
      <c r="H120" s="61" t="s">
        <v>60</v>
      </c>
      <c r="I120" s="44" t="s">
        <v>516</v>
      </c>
      <c r="J120" s="44" t="s">
        <v>274</v>
      </c>
      <c r="K120" s="45">
        <v>9786176791621</v>
      </c>
      <c r="L120" s="45">
        <v>2015</v>
      </c>
      <c r="M120" s="45">
        <v>7</v>
      </c>
      <c r="N120" s="44" t="s">
        <v>474</v>
      </c>
      <c r="O120" s="38" t="s">
        <v>517</v>
      </c>
      <c r="P120" s="45">
        <v>52557</v>
      </c>
      <c r="Q120" s="46" t="s">
        <v>518</v>
      </c>
      <c r="R120" s="48">
        <v>0.23</v>
      </c>
      <c r="S120" s="45">
        <v>176</v>
      </c>
      <c r="T120" s="45">
        <v>130</v>
      </c>
      <c r="U120" s="45">
        <v>200</v>
      </c>
      <c r="V120" s="44" t="s">
        <v>223</v>
      </c>
      <c r="W120" s="44" t="s">
        <v>77</v>
      </c>
      <c r="X120" s="6"/>
      <c r="Y120" s="6"/>
      <c r="Z120" s="6"/>
      <c r="AA120" s="6"/>
      <c r="AB120" s="6"/>
      <c r="AC120" s="6"/>
      <c r="AD120" s="6"/>
      <c r="AE120" s="6"/>
      <c r="AF120" s="6"/>
      <c r="AG120" s="6"/>
      <c r="AH120" s="6"/>
      <c r="AI120" s="6"/>
      <c r="AJ120" s="6"/>
      <c r="AK120" s="6"/>
      <c r="AL120" s="6"/>
      <c r="AM120" s="6"/>
      <c r="AN120" s="6"/>
      <c r="AO120" s="6"/>
      <c r="AP120" s="6"/>
    </row>
    <row r="121" spans="1:42" ht="11.25" customHeight="1" x14ac:dyDescent="0.3">
      <c r="A121" s="26">
        <v>115</v>
      </c>
      <c r="B121" s="38" t="s">
        <v>519</v>
      </c>
      <c r="C121" s="39">
        <v>20</v>
      </c>
      <c r="D121" s="40">
        <v>180</v>
      </c>
      <c r="E121" s="30"/>
      <c r="F121" s="41">
        <f t="shared" si="0"/>
        <v>0</v>
      </c>
      <c r="G121" s="42" t="s">
        <v>40</v>
      </c>
      <c r="H121" s="42"/>
      <c r="I121" s="44" t="s">
        <v>520</v>
      </c>
      <c r="J121" s="44" t="s">
        <v>274</v>
      </c>
      <c r="K121" s="45">
        <v>9789664480816</v>
      </c>
      <c r="L121" s="45">
        <v>2023</v>
      </c>
      <c r="M121" s="45">
        <v>1</v>
      </c>
      <c r="N121" s="44" t="s">
        <v>474</v>
      </c>
      <c r="O121" s="38" t="s">
        <v>521</v>
      </c>
      <c r="P121" s="45">
        <v>182155</v>
      </c>
      <c r="Q121" s="46" t="s">
        <v>522</v>
      </c>
      <c r="R121" s="48">
        <v>0.22</v>
      </c>
      <c r="S121" s="45">
        <v>168</v>
      </c>
      <c r="T121" s="45">
        <v>130</v>
      </c>
      <c r="U121" s="45">
        <v>200</v>
      </c>
      <c r="V121" s="44" t="s">
        <v>223</v>
      </c>
      <c r="W121" s="44" t="s">
        <v>77</v>
      </c>
      <c r="X121" s="6"/>
      <c r="Y121" s="6"/>
      <c r="Z121" s="6"/>
      <c r="AA121" s="6"/>
      <c r="AB121" s="6"/>
      <c r="AC121" s="6"/>
      <c r="AD121" s="6"/>
      <c r="AE121" s="6"/>
      <c r="AF121" s="6"/>
      <c r="AG121" s="6"/>
      <c r="AH121" s="6"/>
      <c r="AI121" s="6"/>
      <c r="AJ121" s="6"/>
      <c r="AK121" s="6"/>
      <c r="AL121" s="6"/>
      <c r="AM121" s="6"/>
      <c r="AN121" s="6"/>
      <c r="AO121" s="6"/>
      <c r="AP121" s="6"/>
    </row>
    <row r="122" spans="1:42" ht="11.25" hidden="1" customHeight="1" x14ac:dyDescent="0.3">
      <c r="A122" s="26">
        <v>116</v>
      </c>
      <c r="B122" s="38" t="s">
        <v>523</v>
      </c>
      <c r="C122" s="39">
        <v>10</v>
      </c>
      <c r="D122" s="40">
        <v>280</v>
      </c>
      <c r="E122" s="30"/>
      <c r="F122" s="41">
        <f t="shared" si="0"/>
        <v>0</v>
      </c>
      <c r="G122" s="42" t="s">
        <v>40</v>
      </c>
      <c r="H122" s="60" t="s">
        <v>60</v>
      </c>
      <c r="I122" s="44" t="s">
        <v>524</v>
      </c>
      <c r="J122" s="44" t="s">
        <v>274</v>
      </c>
      <c r="K122" s="45">
        <v>9789664480496</v>
      </c>
      <c r="L122" s="45">
        <v>2022</v>
      </c>
      <c r="M122" s="45">
        <v>9</v>
      </c>
      <c r="N122" s="44" t="s">
        <v>474</v>
      </c>
      <c r="O122" s="38" t="s">
        <v>525</v>
      </c>
      <c r="P122" s="45">
        <v>141064</v>
      </c>
      <c r="Q122" s="46" t="s">
        <v>526</v>
      </c>
      <c r="R122" s="48">
        <v>0.31</v>
      </c>
      <c r="S122" s="45">
        <v>272</v>
      </c>
      <c r="T122" s="45">
        <v>130</v>
      </c>
      <c r="U122" s="45">
        <v>200</v>
      </c>
      <c r="V122" s="44" t="s">
        <v>223</v>
      </c>
      <c r="W122" s="44" t="s">
        <v>77</v>
      </c>
      <c r="X122" s="6"/>
      <c r="Y122" s="6"/>
      <c r="Z122" s="6"/>
      <c r="AA122" s="6"/>
      <c r="AB122" s="6"/>
      <c r="AC122" s="6"/>
      <c r="AD122" s="6"/>
      <c r="AE122" s="6"/>
      <c r="AF122" s="6"/>
      <c r="AG122" s="6"/>
      <c r="AH122" s="6"/>
      <c r="AI122" s="6"/>
      <c r="AJ122" s="6"/>
      <c r="AK122" s="6"/>
      <c r="AL122" s="6"/>
      <c r="AM122" s="6"/>
      <c r="AN122" s="6"/>
      <c r="AO122" s="6"/>
      <c r="AP122" s="6"/>
    </row>
    <row r="123" spans="1:42" ht="11.25" customHeight="1" x14ac:dyDescent="0.3">
      <c r="A123" s="26">
        <v>117</v>
      </c>
      <c r="B123" s="38" t="s">
        <v>527</v>
      </c>
      <c r="C123" s="39">
        <v>10</v>
      </c>
      <c r="D123" s="40">
        <v>250</v>
      </c>
      <c r="E123" s="30"/>
      <c r="F123" s="41">
        <f t="shared" si="0"/>
        <v>0</v>
      </c>
      <c r="G123" s="42" t="s">
        <v>40</v>
      </c>
      <c r="H123" s="42"/>
      <c r="I123" s="44" t="s">
        <v>524</v>
      </c>
      <c r="J123" s="44" t="s">
        <v>274</v>
      </c>
      <c r="K123" s="45">
        <v>9786176797999</v>
      </c>
      <c r="L123" s="45">
        <v>2020</v>
      </c>
      <c r="M123" s="45">
        <v>12</v>
      </c>
      <c r="N123" s="44" t="s">
        <v>474</v>
      </c>
      <c r="O123" s="38" t="s">
        <v>528</v>
      </c>
      <c r="P123" s="45">
        <v>218377</v>
      </c>
      <c r="Q123" s="46" t="s">
        <v>529</v>
      </c>
      <c r="R123" s="48">
        <v>0.29199999999999998</v>
      </c>
      <c r="S123" s="45">
        <v>248</v>
      </c>
      <c r="T123" s="45">
        <v>130</v>
      </c>
      <c r="U123" s="45">
        <v>200</v>
      </c>
      <c r="V123" s="44" t="s">
        <v>223</v>
      </c>
      <c r="W123" s="44" t="s">
        <v>77</v>
      </c>
      <c r="X123" s="6"/>
      <c r="Y123" s="6"/>
      <c r="Z123" s="6"/>
      <c r="AA123" s="6"/>
      <c r="AB123" s="6"/>
      <c r="AC123" s="6"/>
      <c r="AD123" s="6"/>
      <c r="AE123" s="6"/>
      <c r="AF123" s="6"/>
      <c r="AG123" s="6"/>
      <c r="AH123" s="6"/>
      <c r="AI123" s="6"/>
      <c r="AJ123" s="6"/>
      <c r="AK123" s="6"/>
      <c r="AL123" s="6"/>
      <c r="AM123" s="6"/>
      <c r="AN123" s="6"/>
      <c r="AO123" s="6"/>
      <c r="AP123" s="6"/>
    </row>
    <row r="124" spans="1:42" ht="11.25" customHeight="1" x14ac:dyDescent="0.3">
      <c r="A124" s="26">
        <v>118</v>
      </c>
      <c r="B124" s="49" t="s">
        <v>530</v>
      </c>
      <c r="C124" s="50">
        <v>6</v>
      </c>
      <c r="D124" s="51">
        <v>380</v>
      </c>
      <c r="E124" s="30"/>
      <c r="F124" s="52">
        <f t="shared" si="0"/>
        <v>0</v>
      </c>
      <c r="G124" s="53" t="s">
        <v>40</v>
      </c>
      <c r="H124" s="54" t="s">
        <v>49</v>
      </c>
      <c r="I124" s="55" t="s">
        <v>531</v>
      </c>
      <c r="J124" s="55" t="s">
        <v>532</v>
      </c>
      <c r="K124" s="56">
        <v>9789664482285</v>
      </c>
      <c r="L124" s="56">
        <v>2023</v>
      </c>
      <c r="M124" s="57">
        <v>12</v>
      </c>
      <c r="N124" s="55" t="s">
        <v>532</v>
      </c>
      <c r="O124" s="49" t="s">
        <v>533</v>
      </c>
      <c r="P124" s="56">
        <v>202270</v>
      </c>
      <c r="Q124" s="57" t="s">
        <v>534</v>
      </c>
      <c r="R124" s="78">
        <v>0.38</v>
      </c>
      <c r="S124" s="56">
        <v>248</v>
      </c>
      <c r="T124" s="56">
        <v>125</v>
      </c>
      <c r="U124" s="56">
        <v>165</v>
      </c>
      <c r="V124" s="55" t="s">
        <v>535</v>
      </c>
      <c r="W124" s="55" t="s">
        <v>38</v>
      </c>
      <c r="X124" s="6"/>
      <c r="Y124" s="6"/>
      <c r="Z124" s="6"/>
      <c r="AA124" s="6"/>
      <c r="AB124" s="6"/>
      <c r="AC124" s="6"/>
      <c r="AD124" s="6"/>
      <c r="AE124" s="6"/>
      <c r="AF124" s="6"/>
      <c r="AG124" s="6"/>
      <c r="AH124" s="6"/>
      <c r="AI124" s="6"/>
      <c r="AJ124" s="6"/>
      <c r="AK124" s="6"/>
      <c r="AL124" s="6"/>
      <c r="AM124" s="6"/>
      <c r="AN124" s="6"/>
      <c r="AO124" s="6"/>
      <c r="AP124" s="6"/>
    </row>
    <row r="125" spans="1:42" ht="11.25" customHeight="1" x14ac:dyDescent="0.3">
      <c r="A125" s="26">
        <v>119</v>
      </c>
      <c r="B125" s="38" t="s">
        <v>536</v>
      </c>
      <c r="C125" s="39">
        <v>8</v>
      </c>
      <c r="D125" s="40">
        <v>350</v>
      </c>
      <c r="E125" s="30"/>
      <c r="F125" s="41">
        <f t="shared" si="0"/>
        <v>0</v>
      </c>
      <c r="G125" s="42" t="s">
        <v>40</v>
      </c>
      <c r="H125" s="60"/>
      <c r="I125" s="44" t="s">
        <v>537</v>
      </c>
      <c r="J125" s="44" t="s">
        <v>532</v>
      </c>
      <c r="K125" s="45">
        <v>9786176791805</v>
      </c>
      <c r="L125" s="45">
        <v>2015</v>
      </c>
      <c r="M125" s="45">
        <v>10</v>
      </c>
      <c r="N125" s="44" t="s">
        <v>532</v>
      </c>
      <c r="O125" s="38" t="s">
        <v>538</v>
      </c>
      <c r="P125" s="45">
        <v>109567</v>
      </c>
      <c r="Q125" s="46" t="s">
        <v>539</v>
      </c>
      <c r="R125" s="48">
        <v>0.5</v>
      </c>
      <c r="S125" s="45">
        <v>410</v>
      </c>
      <c r="T125" s="45">
        <v>125</v>
      </c>
      <c r="U125" s="45">
        <v>165</v>
      </c>
      <c r="V125" s="44" t="s">
        <v>535</v>
      </c>
      <c r="W125" s="44" t="s">
        <v>38</v>
      </c>
      <c r="X125" s="6"/>
      <c r="Y125" s="6"/>
      <c r="Z125" s="6"/>
      <c r="AA125" s="6"/>
      <c r="AB125" s="6"/>
      <c r="AC125" s="6"/>
      <c r="AD125" s="6"/>
      <c r="AE125" s="6"/>
      <c r="AF125" s="6"/>
      <c r="AG125" s="6"/>
      <c r="AH125" s="6"/>
      <c r="AI125" s="6"/>
      <c r="AJ125" s="6"/>
      <c r="AK125" s="6"/>
      <c r="AL125" s="6"/>
      <c r="AM125" s="6"/>
      <c r="AN125" s="6"/>
      <c r="AO125" s="6"/>
      <c r="AP125" s="6"/>
    </row>
    <row r="126" spans="1:42" ht="11.25" customHeight="1" x14ac:dyDescent="0.3">
      <c r="A126" s="26">
        <v>120</v>
      </c>
      <c r="B126" s="38" t="s">
        <v>540</v>
      </c>
      <c r="C126" s="39">
        <v>10</v>
      </c>
      <c r="D126" s="40">
        <v>350</v>
      </c>
      <c r="E126" s="30"/>
      <c r="F126" s="41">
        <f t="shared" si="0"/>
        <v>0</v>
      </c>
      <c r="G126" s="42" t="s">
        <v>40</v>
      </c>
      <c r="H126" s="43"/>
      <c r="I126" s="44" t="s">
        <v>541</v>
      </c>
      <c r="J126" s="44" t="s">
        <v>532</v>
      </c>
      <c r="K126" s="45">
        <v>9789664481042</v>
      </c>
      <c r="L126" s="45">
        <v>2023</v>
      </c>
      <c r="M126" s="45">
        <v>5</v>
      </c>
      <c r="N126" s="44" t="s">
        <v>532</v>
      </c>
      <c r="O126" s="38" t="s">
        <v>542</v>
      </c>
      <c r="P126" s="45">
        <v>190432</v>
      </c>
      <c r="Q126" s="46" t="s">
        <v>543</v>
      </c>
      <c r="R126" s="48">
        <v>0.27</v>
      </c>
      <c r="S126" s="45">
        <v>152</v>
      </c>
      <c r="T126" s="45">
        <v>125</v>
      </c>
      <c r="U126" s="45">
        <v>165</v>
      </c>
      <c r="V126" s="44" t="s">
        <v>535</v>
      </c>
      <c r="W126" s="44" t="s">
        <v>38</v>
      </c>
      <c r="X126" s="6"/>
      <c r="Y126" s="6"/>
      <c r="Z126" s="6"/>
      <c r="AA126" s="6"/>
      <c r="AB126" s="6"/>
      <c r="AC126" s="6"/>
      <c r="AD126" s="6"/>
      <c r="AE126" s="6"/>
      <c r="AF126" s="6"/>
      <c r="AG126" s="6"/>
      <c r="AH126" s="6"/>
      <c r="AI126" s="6"/>
      <c r="AJ126" s="6"/>
      <c r="AK126" s="6"/>
      <c r="AL126" s="6"/>
      <c r="AM126" s="6"/>
      <c r="AN126" s="6"/>
      <c r="AO126" s="6"/>
      <c r="AP126" s="6"/>
    </row>
    <row r="127" spans="1:42" ht="11.25" hidden="1" customHeight="1" x14ac:dyDescent="0.3">
      <c r="A127" s="26">
        <v>121</v>
      </c>
      <c r="B127" s="38" t="s">
        <v>544</v>
      </c>
      <c r="C127" s="39">
        <v>12</v>
      </c>
      <c r="D127" s="40">
        <v>250</v>
      </c>
      <c r="E127" s="30"/>
      <c r="F127" s="41">
        <f t="shared" si="0"/>
        <v>0</v>
      </c>
      <c r="G127" s="42" t="s">
        <v>40</v>
      </c>
      <c r="H127" s="61" t="s">
        <v>60</v>
      </c>
      <c r="I127" s="44" t="s">
        <v>545</v>
      </c>
      <c r="J127" s="44" t="s">
        <v>532</v>
      </c>
      <c r="K127" s="45">
        <v>9789664480045</v>
      </c>
      <c r="L127" s="45">
        <v>2022</v>
      </c>
      <c r="M127" s="45">
        <v>8</v>
      </c>
      <c r="N127" s="44" t="s">
        <v>532</v>
      </c>
      <c r="O127" s="38" t="s">
        <v>546</v>
      </c>
      <c r="P127" s="45">
        <v>175435</v>
      </c>
      <c r="Q127" s="46" t="s">
        <v>547</v>
      </c>
      <c r="R127" s="48">
        <v>0.377</v>
      </c>
      <c r="S127" s="45">
        <v>192</v>
      </c>
      <c r="T127" s="45">
        <v>125</v>
      </c>
      <c r="U127" s="45">
        <v>165</v>
      </c>
      <c r="V127" s="44" t="s">
        <v>535</v>
      </c>
      <c r="W127" s="44" t="s">
        <v>38</v>
      </c>
      <c r="X127" s="6"/>
      <c r="Y127" s="6"/>
      <c r="Z127" s="6"/>
      <c r="AA127" s="6"/>
      <c r="AB127" s="6"/>
      <c r="AC127" s="6"/>
      <c r="AD127" s="6"/>
      <c r="AE127" s="6"/>
      <c r="AF127" s="6"/>
      <c r="AG127" s="6"/>
      <c r="AH127" s="6"/>
      <c r="AI127" s="6"/>
      <c r="AJ127" s="6"/>
      <c r="AK127" s="6"/>
      <c r="AL127" s="6"/>
      <c r="AM127" s="6"/>
      <c r="AN127" s="6"/>
      <c r="AO127" s="6"/>
      <c r="AP127" s="6"/>
    </row>
    <row r="128" spans="1:42" ht="11.25" customHeight="1" x14ac:dyDescent="0.3">
      <c r="A128" s="26">
        <v>122</v>
      </c>
      <c r="B128" s="38" t="s">
        <v>548</v>
      </c>
      <c r="C128" s="39">
        <v>20</v>
      </c>
      <c r="D128" s="40">
        <v>250</v>
      </c>
      <c r="E128" s="30"/>
      <c r="F128" s="41">
        <f t="shared" si="0"/>
        <v>0</v>
      </c>
      <c r="G128" s="42" t="s">
        <v>40</v>
      </c>
      <c r="H128" s="60"/>
      <c r="I128" s="44" t="s">
        <v>549</v>
      </c>
      <c r="J128" s="44" t="s">
        <v>532</v>
      </c>
      <c r="K128" s="45">
        <v>9789664480960</v>
      </c>
      <c r="L128" s="45">
        <v>2023</v>
      </c>
      <c r="M128" s="45">
        <v>3</v>
      </c>
      <c r="N128" s="44" t="s">
        <v>532</v>
      </c>
      <c r="O128" s="38" t="s">
        <v>550</v>
      </c>
      <c r="P128" s="45">
        <v>186382</v>
      </c>
      <c r="Q128" s="46" t="s">
        <v>551</v>
      </c>
      <c r="R128" s="48">
        <v>0.18</v>
      </c>
      <c r="S128" s="45">
        <v>88</v>
      </c>
      <c r="T128" s="45">
        <v>125</v>
      </c>
      <c r="U128" s="45">
        <v>165</v>
      </c>
      <c r="V128" s="44" t="s">
        <v>535</v>
      </c>
      <c r="W128" s="44" t="s">
        <v>38</v>
      </c>
      <c r="X128" s="6"/>
      <c r="Y128" s="6"/>
      <c r="Z128" s="6"/>
      <c r="AA128" s="6"/>
      <c r="AB128" s="6"/>
      <c r="AC128" s="6"/>
      <c r="AD128" s="6"/>
      <c r="AE128" s="6"/>
      <c r="AF128" s="6"/>
      <c r="AG128" s="6"/>
      <c r="AH128" s="6"/>
      <c r="AI128" s="6"/>
      <c r="AJ128" s="6"/>
      <c r="AK128" s="6"/>
      <c r="AL128" s="6"/>
      <c r="AM128" s="6"/>
      <c r="AN128" s="6"/>
      <c r="AO128" s="6"/>
      <c r="AP128" s="6"/>
    </row>
    <row r="129" spans="1:42" ht="11.25" customHeight="1" x14ac:dyDescent="0.3">
      <c r="A129" s="26">
        <v>123</v>
      </c>
      <c r="B129" s="38" t="s">
        <v>552</v>
      </c>
      <c r="C129" s="39">
        <v>10</v>
      </c>
      <c r="D129" s="40">
        <v>350</v>
      </c>
      <c r="E129" s="30"/>
      <c r="F129" s="41">
        <f t="shared" si="0"/>
        <v>0</v>
      </c>
      <c r="G129" s="42" t="s">
        <v>40</v>
      </c>
      <c r="H129" s="60"/>
      <c r="I129" s="44" t="s">
        <v>553</v>
      </c>
      <c r="J129" s="44" t="s">
        <v>532</v>
      </c>
      <c r="K129" s="45">
        <v>9789664481219</v>
      </c>
      <c r="L129" s="45">
        <v>2023</v>
      </c>
      <c r="M129" s="45">
        <v>5</v>
      </c>
      <c r="N129" s="44" t="s">
        <v>532</v>
      </c>
      <c r="O129" s="38" t="s">
        <v>554</v>
      </c>
      <c r="P129" s="45">
        <v>192442</v>
      </c>
      <c r="Q129" s="46" t="s">
        <v>555</v>
      </c>
      <c r="R129" s="47">
        <v>0.36799999999999999</v>
      </c>
      <c r="S129" s="45">
        <v>280</v>
      </c>
      <c r="T129" s="45">
        <v>125</v>
      </c>
      <c r="U129" s="45">
        <v>165</v>
      </c>
      <c r="V129" s="44" t="s">
        <v>535</v>
      </c>
      <c r="W129" s="44" t="s">
        <v>38</v>
      </c>
      <c r="X129" s="6"/>
      <c r="Y129" s="6"/>
      <c r="Z129" s="6"/>
      <c r="AA129" s="6"/>
      <c r="AB129" s="6"/>
      <c r="AC129" s="6"/>
      <c r="AD129" s="6"/>
      <c r="AE129" s="6"/>
      <c r="AF129" s="6"/>
      <c r="AG129" s="6"/>
      <c r="AH129" s="6"/>
      <c r="AI129" s="6"/>
      <c r="AJ129" s="6"/>
      <c r="AK129" s="6"/>
      <c r="AL129" s="6"/>
      <c r="AM129" s="6"/>
      <c r="AN129" s="6"/>
      <c r="AO129" s="6"/>
      <c r="AP129" s="6"/>
    </row>
    <row r="130" spans="1:42" ht="11.25" customHeight="1" x14ac:dyDescent="0.3">
      <c r="A130" s="26">
        <v>124</v>
      </c>
      <c r="B130" s="49" t="s">
        <v>556</v>
      </c>
      <c r="C130" s="50">
        <v>14</v>
      </c>
      <c r="D130" s="51">
        <v>250</v>
      </c>
      <c r="E130" s="30"/>
      <c r="F130" s="52">
        <f t="shared" si="0"/>
        <v>0</v>
      </c>
      <c r="G130" s="53" t="s">
        <v>40</v>
      </c>
      <c r="H130" s="54" t="s">
        <v>396</v>
      </c>
      <c r="I130" s="55" t="s">
        <v>557</v>
      </c>
      <c r="J130" s="55" t="s">
        <v>532</v>
      </c>
      <c r="K130" s="56">
        <v>9789664482421</v>
      </c>
      <c r="L130" s="56">
        <v>2023</v>
      </c>
      <c r="M130" s="57">
        <v>12</v>
      </c>
      <c r="N130" s="55" t="s">
        <v>532</v>
      </c>
      <c r="O130" s="49" t="s">
        <v>558</v>
      </c>
      <c r="P130" s="56">
        <v>202997</v>
      </c>
      <c r="Q130" s="57" t="s">
        <v>559</v>
      </c>
      <c r="R130" s="78">
        <v>0.23</v>
      </c>
      <c r="S130" s="56">
        <v>112</v>
      </c>
      <c r="T130" s="56">
        <v>125</v>
      </c>
      <c r="U130" s="56">
        <v>165</v>
      </c>
      <c r="V130" s="55" t="s">
        <v>535</v>
      </c>
      <c r="W130" s="55" t="s">
        <v>38</v>
      </c>
      <c r="X130" s="6"/>
      <c r="Y130" s="6"/>
      <c r="Z130" s="6"/>
      <c r="AA130" s="6"/>
      <c r="AB130" s="6"/>
      <c r="AC130" s="6"/>
      <c r="AD130" s="6"/>
      <c r="AE130" s="6"/>
      <c r="AF130" s="6"/>
      <c r="AG130" s="6"/>
      <c r="AH130" s="6"/>
      <c r="AI130" s="6"/>
      <c r="AJ130" s="6"/>
      <c r="AK130" s="6"/>
      <c r="AL130" s="6"/>
      <c r="AM130" s="6"/>
      <c r="AN130" s="6"/>
      <c r="AO130" s="6"/>
      <c r="AP130" s="6"/>
    </row>
    <row r="131" spans="1:42" ht="11.25" hidden="1" customHeight="1" x14ac:dyDescent="0.3">
      <c r="A131" s="26">
        <v>125</v>
      </c>
      <c r="B131" s="38" t="s">
        <v>560</v>
      </c>
      <c r="C131" s="39">
        <v>20</v>
      </c>
      <c r="D131" s="40">
        <v>180</v>
      </c>
      <c r="E131" s="30"/>
      <c r="F131" s="41">
        <f t="shared" si="0"/>
        <v>0</v>
      </c>
      <c r="G131" s="42" t="s">
        <v>40</v>
      </c>
      <c r="H131" s="61" t="s">
        <v>60</v>
      </c>
      <c r="I131" s="44" t="s">
        <v>561</v>
      </c>
      <c r="J131" s="44" t="s">
        <v>532</v>
      </c>
      <c r="K131" s="45">
        <v>9786176797289</v>
      </c>
      <c r="L131" s="45">
        <v>2019</v>
      </c>
      <c r="M131" s="45">
        <v>9</v>
      </c>
      <c r="N131" s="44" t="s">
        <v>532</v>
      </c>
      <c r="O131" s="38" t="s">
        <v>562</v>
      </c>
      <c r="P131" s="45">
        <v>151487</v>
      </c>
      <c r="Q131" s="46" t="s">
        <v>563</v>
      </c>
      <c r="R131" s="48">
        <v>0.28000000000000003</v>
      </c>
      <c r="S131" s="45">
        <v>112</v>
      </c>
      <c r="T131" s="45">
        <v>125</v>
      </c>
      <c r="U131" s="45">
        <v>165</v>
      </c>
      <c r="V131" s="44" t="s">
        <v>535</v>
      </c>
      <c r="W131" s="44" t="s">
        <v>38</v>
      </c>
      <c r="X131" s="6"/>
      <c r="Y131" s="6"/>
      <c r="Z131" s="6"/>
      <c r="AA131" s="6"/>
      <c r="AB131" s="6"/>
      <c r="AC131" s="6"/>
      <c r="AD131" s="6"/>
      <c r="AE131" s="6"/>
      <c r="AF131" s="6"/>
      <c r="AG131" s="6"/>
      <c r="AH131" s="6"/>
      <c r="AI131" s="6"/>
      <c r="AJ131" s="6"/>
      <c r="AK131" s="6"/>
      <c r="AL131" s="6"/>
      <c r="AM131" s="6"/>
      <c r="AN131" s="6"/>
      <c r="AO131" s="6"/>
      <c r="AP131" s="6"/>
    </row>
    <row r="132" spans="1:42" ht="11.25" hidden="1" customHeight="1" x14ac:dyDescent="0.3">
      <c r="A132" s="26">
        <v>126</v>
      </c>
      <c r="B132" s="38" t="s">
        <v>564</v>
      </c>
      <c r="C132" s="39">
        <v>14</v>
      </c>
      <c r="D132" s="40">
        <v>200</v>
      </c>
      <c r="E132" s="30"/>
      <c r="F132" s="41">
        <f t="shared" si="0"/>
        <v>0</v>
      </c>
      <c r="G132" s="42" t="s">
        <v>40</v>
      </c>
      <c r="H132" s="60" t="s">
        <v>60</v>
      </c>
      <c r="I132" s="44" t="s">
        <v>561</v>
      </c>
      <c r="J132" s="44" t="s">
        <v>532</v>
      </c>
      <c r="K132" s="45">
        <v>9786176799528</v>
      </c>
      <c r="L132" s="45">
        <v>2021</v>
      </c>
      <c r="M132" s="45">
        <v>9</v>
      </c>
      <c r="N132" s="44" t="s">
        <v>532</v>
      </c>
      <c r="O132" s="38" t="s">
        <v>565</v>
      </c>
      <c r="P132" s="45">
        <v>156575</v>
      </c>
      <c r="Q132" s="46" t="s">
        <v>566</v>
      </c>
      <c r="R132" s="48">
        <v>0.24</v>
      </c>
      <c r="S132" s="45">
        <v>96</v>
      </c>
      <c r="T132" s="45">
        <v>125</v>
      </c>
      <c r="U132" s="45">
        <v>165</v>
      </c>
      <c r="V132" s="44" t="s">
        <v>535</v>
      </c>
      <c r="W132" s="44" t="s">
        <v>38</v>
      </c>
      <c r="X132" s="6"/>
      <c r="Y132" s="6"/>
      <c r="Z132" s="6"/>
      <c r="AA132" s="6"/>
      <c r="AB132" s="6"/>
      <c r="AC132" s="6"/>
      <c r="AD132" s="6"/>
      <c r="AE132" s="6"/>
      <c r="AF132" s="6"/>
      <c r="AG132" s="6"/>
      <c r="AH132" s="6"/>
      <c r="AI132" s="6"/>
      <c r="AJ132" s="6"/>
      <c r="AK132" s="6"/>
      <c r="AL132" s="6"/>
      <c r="AM132" s="6"/>
      <c r="AN132" s="6"/>
      <c r="AO132" s="6"/>
      <c r="AP132" s="6"/>
    </row>
    <row r="133" spans="1:42" ht="11.25" hidden="1" customHeight="1" x14ac:dyDescent="0.3">
      <c r="A133" s="26">
        <v>127</v>
      </c>
      <c r="B133" s="38" t="s">
        <v>567</v>
      </c>
      <c r="C133" s="39">
        <v>10</v>
      </c>
      <c r="D133" s="40">
        <v>100</v>
      </c>
      <c r="E133" s="30"/>
      <c r="F133" s="41">
        <f t="shared" si="0"/>
        <v>0</v>
      </c>
      <c r="G133" s="42" t="s">
        <v>40</v>
      </c>
      <c r="H133" s="61" t="s">
        <v>60</v>
      </c>
      <c r="I133" s="44" t="s">
        <v>568</v>
      </c>
      <c r="J133" s="44" t="s">
        <v>532</v>
      </c>
      <c r="K133" s="45">
        <v>9786176797340</v>
      </c>
      <c r="L133" s="45">
        <v>2019</v>
      </c>
      <c r="M133" s="45">
        <v>10</v>
      </c>
      <c r="N133" s="44" t="s">
        <v>532</v>
      </c>
      <c r="O133" s="38" t="s">
        <v>569</v>
      </c>
      <c r="P133" s="45">
        <v>199090</v>
      </c>
      <c r="Q133" s="46" t="s">
        <v>570</v>
      </c>
      <c r="R133" s="48">
        <v>0.24</v>
      </c>
      <c r="S133" s="45">
        <v>96</v>
      </c>
      <c r="T133" s="45">
        <v>125</v>
      </c>
      <c r="U133" s="45">
        <v>165</v>
      </c>
      <c r="V133" s="44" t="s">
        <v>535</v>
      </c>
      <c r="W133" s="44" t="s">
        <v>38</v>
      </c>
      <c r="X133" s="6"/>
      <c r="Y133" s="6"/>
      <c r="Z133" s="6"/>
      <c r="AA133" s="6"/>
      <c r="AB133" s="6"/>
      <c r="AC133" s="6"/>
      <c r="AD133" s="6"/>
      <c r="AE133" s="6"/>
      <c r="AF133" s="6"/>
      <c r="AG133" s="6"/>
      <c r="AH133" s="6"/>
      <c r="AI133" s="6"/>
      <c r="AJ133" s="6"/>
      <c r="AK133" s="6"/>
      <c r="AL133" s="6"/>
      <c r="AM133" s="6"/>
      <c r="AN133" s="6"/>
      <c r="AO133" s="6"/>
      <c r="AP133" s="6"/>
    </row>
    <row r="134" spans="1:42" ht="11.25" customHeight="1" x14ac:dyDescent="0.3">
      <c r="A134" s="26">
        <v>128</v>
      </c>
      <c r="B134" s="38" t="s">
        <v>571</v>
      </c>
      <c r="C134" s="39">
        <v>20</v>
      </c>
      <c r="D134" s="40">
        <v>250</v>
      </c>
      <c r="E134" s="30"/>
      <c r="F134" s="41">
        <f t="shared" si="0"/>
        <v>0</v>
      </c>
      <c r="G134" s="42" t="s">
        <v>40</v>
      </c>
      <c r="H134" s="61"/>
      <c r="I134" s="44" t="s">
        <v>572</v>
      </c>
      <c r="J134" s="44" t="s">
        <v>532</v>
      </c>
      <c r="K134" s="45">
        <v>9789664481332</v>
      </c>
      <c r="L134" s="45">
        <v>2023</v>
      </c>
      <c r="M134" s="45">
        <v>5</v>
      </c>
      <c r="N134" s="44" t="s">
        <v>532</v>
      </c>
      <c r="O134" s="38" t="s">
        <v>573</v>
      </c>
      <c r="P134" s="45">
        <v>192567</v>
      </c>
      <c r="Q134" s="46" t="s">
        <v>574</v>
      </c>
      <c r="R134" s="48">
        <v>0.18</v>
      </c>
      <c r="S134" s="45">
        <v>72</v>
      </c>
      <c r="T134" s="45">
        <v>125</v>
      </c>
      <c r="U134" s="45">
        <v>165</v>
      </c>
      <c r="V134" s="44" t="s">
        <v>535</v>
      </c>
      <c r="W134" s="44" t="s">
        <v>38</v>
      </c>
      <c r="X134" s="6"/>
      <c r="Y134" s="6"/>
      <c r="Z134" s="6"/>
      <c r="AA134" s="6"/>
      <c r="AB134" s="6"/>
      <c r="AC134" s="6"/>
      <c r="AD134" s="6"/>
      <c r="AE134" s="6"/>
      <c r="AF134" s="6"/>
      <c r="AG134" s="6"/>
      <c r="AH134" s="6"/>
      <c r="AI134" s="6"/>
      <c r="AJ134" s="6"/>
      <c r="AK134" s="6"/>
      <c r="AL134" s="6"/>
      <c r="AM134" s="6"/>
      <c r="AN134" s="6"/>
      <c r="AO134" s="6"/>
      <c r="AP134" s="6"/>
    </row>
    <row r="135" spans="1:42" ht="11.25" customHeight="1" x14ac:dyDescent="0.3">
      <c r="A135" s="26">
        <v>129</v>
      </c>
      <c r="B135" s="84" t="s">
        <v>575</v>
      </c>
      <c r="C135" s="85">
        <v>10</v>
      </c>
      <c r="D135" s="86">
        <v>300</v>
      </c>
      <c r="E135" s="69"/>
      <c r="F135" s="87">
        <f>D135*E135</f>
        <v>0</v>
      </c>
      <c r="G135" s="88" t="s">
        <v>40</v>
      </c>
      <c r="H135" s="88"/>
      <c r="I135" s="89" t="s">
        <v>576</v>
      </c>
      <c r="J135" s="90" t="s">
        <v>532</v>
      </c>
      <c r="K135" s="91">
        <v>9786176799023</v>
      </c>
      <c r="L135" s="91" t="s">
        <v>577</v>
      </c>
      <c r="M135" s="92">
        <v>4</v>
      </c>
      <c r="N135" s="93" t="s">
        <v>532</v>
      </c>
      <c r="O135" s="84" t="s">
        <v>578</v>
      </c>
      <c r="P135" s="91">
        <v>146944</v>
      </c>
      <c r="Q135" s="92" t="s">
        <v>579</v>
      </c>
      <c r="R135" s="94"/>
      <c r="S135" s="91">
        <v>136</v>
      </c>
      <c r="T135" s="91">
        <v>125</v>
      </c>
      <c r="U135" s="91">
        <v>165</v>
      </c>
      <c r="V135" s="93" t="s">
        <v>535</v>
      </c>
      <c r="W135" s="93" t="s">
        <v>38</v>
      </c>
      <c r="X135" s="6"/>
      <c r="Y135" s="6"/>
      <c r="Z135" s="6"/>
      <c r="AA135" s="6"/>
      <c r="AB135" s="6"/>
      <c r="AC135" s="6"/>
      <c r="AD135" s="6"/>
      <c r="AE135" s="6"/>
      <c r="AF135" s="6"/>
      <c r="AG135" s="6"/>
      <c r="AH135" s="6"/>
      <c r="AI135" s="6"/>
      <c r="AJ135" s="6"/>
      <c r="AK135" s="6"/>
      <c r="AL135" s="6"/>
      <c r="AM135" s="6"/>
      <c r="AN135" s="6"/>
      <c r="AO135" s="6"/>
      <c r="AP135" s="6"/>
    </row>
    <row r="136" spans="1:42" ht="11.25" hidden="1" customHeight="1" x14ac:dyDescent="0.3">
      <c r="A136" s="26">
        <v>130</v>
      </c>
      <c r="B136" s="38" t="s">
        <v>580</v>
      </c>
      <c r="C136" s="39">
        <v>20</v>
      </c>
      <c r="D136" s="40">
        <v>100</v>
      </c>
      <c r="E136" s="30"/>
      <c r="F136" s="41">
        <f t="shared" ref="F136:F468" si="1">E136*D136</f>
        <v>0</v>
      </c>
      <c r="G136" s="42" t="s">
        <v>40</v>
      </c>
      <c r="H136" s="61" t="s">
        <v>60</v>
      </c>
      <c r="I136" s="44" t="s">
        <v>581</v>
      </c>
      <c r="J136" s="44" t="s">
        <v>532</v>
      </c>
      <c r="K136" s="45">
        <v>9786176796404</v>
      </c>
      <c r="L136" s="45">
        <v>2018</v>
      </c>
      <c r="M136" s="45">
        <v>8</v>
      </c>
      <c r="N136" s="44" t="s">
        <v>532</v>
      </c>
      <c r="O136" s="38" t="s">
        <v>582</v>
      </c>
      <c r="P136" s="45">
        <v>173321</v>
      </c>
      <c r="Q136" s="46" t="s">
        <v>583</v>
      </c>
      <c r="R136" s="48">
        <v>0.23</v>
      </c>
      <c r="S136" s="45">
        <v>128</v>
      </c>
      <c r="T136" s="45">
        <v>125</v>
      </c>
      <c r="U136" s="45">
        <v>165</v>
      </c>
      <c r="V136" s="44" t="s">
        <v>535</v>
      </c>
      <c r="W136" s="44" t="s">
        <v>38</v>
      </c>
      <c r="X136" s="6"/>
      <c r="Y136" s="6"/>
      <c r="Z136" s="6"/>
      <c r="AA136" s="6"/>
      <c r="AB136" s="6"/>
      <c r="AC136" s="6"/>
      <c r="AD136" s="6"/>
      <c r="AE136" s="6"/>
      <c r="AF136" s="6"/>
      <c r="AG136" s="6"/>
      <c r="AH136" s="6"/>
      <c r="AI136" s="6"/>
      <c r="AJ136" s="6"/>
      <c r="AK136" s="6"/>
      <c r="AL136" s="6"/>
      <c r="AM136" s="6"/>
      <c r="AN136" s="6"/>
      <c r="AO136" s="6"/>
      <c r="AP136" s="6"/>
    </row>
    <row r="137" spans="1:42" ht="11.25" hidden="1" customHeight="1" x14ac:dyDescent="0.3">
      <c r="A137" s="26">
        <v>131</v>
      </c>
      <c r="B137" s="38" t="s">
        <v>584</v>
      </c>
      <c r="C137" s="39">
        <v>10</v>
      </c>
      <c r="D137" s="40">
        <v>100</v>
      </c>
      <c r="E137" s="30"/>
      <c r="F137" s="41">
        <f t="shared" si="1"/>
        <v>0</v>
      </c>
      <c r="G137" s="42" t="s">
        <v>40</v>
      </c>
      <c r="H137" s="61" t="s">
        <v>60</v>
      </c>
      <c r="I137" s="44" t="s">
        <v>585</v>
      </c>
      <c r="J137" s="44" t="s">
        <v>532</v>
      </c>
      <c r="K137" s="45">
        <v>9786176797302</v>
      </c>
      <c r="L137" s="45">
        <v>2019</v>
      </c>
      <c r="M137" s="45">
        <v>9</v>
      </c>
      <c r="N137" s="44" t="s">
        <v>532</v>
      </c>
      <c r="O137" s="38" t="s">
        <v>586</v>
      </c>
      <c r="P137" s="45">
        <v>151498</v>
      </c>
      <c r="Q137" s="46" t="s">
        <v>587</v>
      </c>
      <c r="R137" s="48">
        <v>0.28999999999999998</v>
      </c>
      <c r="S137" s="45">
        <v>176</v>
      </c>
      <c r="T137" s="45">
        <v>125</v>
      </c>
      <c r="U137" s="45">
        <v>165</v>
      </c>
      <c r="V137" s="44" t="s">
        <v>535</v>
      </c>
      <c r="W137" s="44" t="s">
        <v>38</v>
      </c>
      <c r="X137" s="6"/>
      <c r="Y137" s="6"/>
      <c r="Z137" s="6"/>
      <c r="AA137" s="6"/>
      <c r="AB137" s="6"/>
      <c r="AC137" s="6"/>
      <c r="AD137" s="6"/>
      <c r="AE137" s="6"/>
      <c r="AF137" s="6"/>
      <c r="AG137" s="6"/>
      <c r="AH137" s="6"/>
      <c r="AI137" s="6"/>
      <c r="AJ137" s="6"/>
      <c r="AK137" s="6"/>
      <c r="AL137" s="6"/>
      <c r="AM137" s="6"/>
      <c r="AN137" s="6"/>
      <c r="AO137" s="6"/>
      <c r="AP137" s="6"/>
    </row>
    <row r="138" spans="1:42" ht="11.25" hidden="1" customHeight="1" x14ac:dyDescent="0.3">
      <c r="A138" s="26">
        <v>132</v>
      </c>
      <c r="B138" s="38" t="s">
        <v>588</v>
      </c>
      <c r="C138" s="39">
        <v>20</v>
      </c>
      <c r="D138" s="40">
        <v>100</v>
      </c>
      <c r="E138" s="30"/>
      <c r="F138" s="41">
        <f t="shared" si="1"/>
        <v>0</v>
      </c>
      <c r="G138" s="42" t="s">
        <v>40</v>
      </c>
      <c r="H138" s="61" t="s">
        <v>60</v>
      </c>
      <c r="I138" s="44" t="s">
        <v>589</v>
      </c>
      <c r="J138" s="44" t="s">
        <v>532</v>
      </c>
      <c r="K138" s="45">
        <v>9786176792253</v>
      </c>
      <c r="L138" s="45">
        <v>2016</v>
      </c>
      <c r="M138" s="45">
        <v>4</v>
      </c>
      <c r="N138" s="44" t="s">
        <v>532</v>
      </c>
      <c r="O138" s="38" t="s">
        <v>590</v>
      </c>
      <c r="P138" s="45">
        <v>121671</v>
      </c>
      <c r="Q138" s="46" t="s">
        <v>591</v>
      </c>
      <c r="R138" s="48">
        <v>0.26</v>
      </c>
      <c r="S138" s="45">
        <v>144</v>
      </c>
      <c r="T138" s="45">
        <v>125</v>
      </c>
      <c r="U138" s="45">
        <v>165</v>
      </c>
      <c r="V138" s="44" t="s">
        <v>535</v>
      </c>
      <c r="W138" s="44" t="s">
        <v>38</v>
      </c>
      <c r="X138" s="6"/>
      <c r="Y138" s="6"/>
      <c r="Z138" s="6"/>
      <c r="AA138" s="6"/>
      <c r="AB138" s="6"/>
      <c r="AC138" s="6"/>
      <c r="AD138" s="6"/>
      <c r="AE138" s="6"/>
      <c r="AF138" s="6"/>
      <c r="AG138" s="6"/>
      <c r="AH138" s="6"/>
      <c r="AI138" s="6"/>
      <c r="AJ138" s="6"/>
      <c r="AK138" s="6"/>
      <c r="AL138" s="6"/>
      <c r="AM138" s="6"/>
      <c r="AN138" s="6"/>
      <c r="AO138" s="6"/>
      <c r="AP138" s="6"/>
    </row>
    <row r="139" spans="1:42" ht="11.25" customHeight="1" x14ac:dyDescent="0.3">
      <c r="A139" s="26">
        <v>133</v>
      </c>
      <c r="B139" s="38" t="s">
        <v>592</v>
      </c>
      <c r="C139" s="39">
        <v>10</v>
      </c>
      <c r="D139" s="40">
        <v>380</v>
      </c>
      <c r="E139" s="30"/>
      <c r="F139" s="41">
        <f t="shared" si="1"/>
        <v>0</v>
      </c>
      <c r="G139" s="42" t="s">
        <v>40</v>
      </c>
      <c r="H139" s="42"/>
      <c r="I139" s="44" t="s">
        <v>593</v>
      </c>
      <c r="J139" s="44" t="s">
        <v>532</v>
      </c>
      <c r="K139" s="45">
        <v>9786176791720</v>
      </c>
      <c r="L139" s="45">
        <v>2013</v>
      </c>
      <c r="M139" s="45">
        <v>8</v>
      </c>
      <c r="N139" s="44" t="s">
        <v>532</v>
      </c>
      <c r="O139" s="38" t="s">
        <v>594</v>
      </c>
      <c r="P139" s="45">
        <v>109107</v>
      </c>
      <c r="Q139" s="46" t="s">
        <v>595</v>
      </c>
      <c r="R139" s="48">
        <v>0.42</v>
      </c>
      <c r="S139" s="45">
        <v>272</v>
      </c>
      <c r="T139" s="45">
        <v>125</v>
      </c>
      <c r="U139" s="45">
        <v>165</v>
      </c>
      <c r="V139" s="44" t="s">
        <v>535</v>
      </c>
      <c r="W139" s="44" t="s">
        <v>38</v>
      </c>
      <c r="X139" s="6"/>
      <c r="Y139" s="6"/>
      <c r="Z139" s="6"/>
      <c r="AA139" s="6"/>
      <c r="AB139" s="6"/>
      <c r="AC139" s="6"/>
      <c r="AD139" s="6"/>
      <c r="AE139" s="6"/>
      <c r="AF139" s="6"/>
      <c r="AG139" s="6"/>
      <c r="AH139" s="6"/>
      <c r="AI139" s="6"/>
      <c r="AJ139" s="6"/>
      <c r="AK139" s="6"/>
      <c r="AL139" s="6"/>
      <c r="AM139" s="6"/>
      <c r="AN139" s="6"/>
      <c r="AO139" s="6"/>
      <c r="AP139" s="6"/>
    </row>
    <row r="140" spans="1:42" ht="11.25" customHeight="1" x14ac:dyDescent="0.3">
      <c r="A140" s="26">
        <v>134</v>
      </c>
      <c r="B140" s="38" t="s">
        <v>596</v>
      </c>
      <c r="C140" s="39">
        <v>16</v>
      </c>
      <c r="D140" s="40">
        <v>250</v>
      </c>
      <c r="E140" s="30"/>
      <c r="F140" s="41">
        <f t="shared" si="1"/>
        <v>0</v>
      </c>
      <c r="G140" s="42" t="s">
        <v>40</v>
      </c>
      <c r="H140" s="61"/>
      <c r="I140" s="44" t="s">
        <v>597</v>
      </c>
      <c r="J140" s="44" t="s">
        <v>532</v>
      </c>
      <c r="K140" s="45">
        <v>9789664481233</v>
      </c>
      <c r="L140" s="45">
        <v>2023</v>
      </c>
      <c r="M140" s="45">
        <v>5</v>
      </c>
      <c r="N140" s="44" t="s">
        <v>532</v>
      </c>
      <c r="O140" s="38" t="s">
        <v>598</v>
      </c>
      <c r="P140" s="45">
        <v>190987</v>
      </c>
      <c r="Q140" s="46" t="s">
        <v>599</v>
      </c>
      <c r="R140" s="47">
        <v>0.217</v>
      </c>
      <c r="S140" s="45">
        <v>88</v>
      </c>
      <c r="T140" s="45">
        <v>125</v>
      </c>
      <c r="U140" s="45">
        <v>165</v>
      </c>
      <c r="V140" s="44" t="s">
        <v>535</v>
      </c>
      <c r="W140" s="44" t="s">
        <v>38</v>
      </c>
      <c r="X140" s="6"/>
      <c r="Y140" s="6"/>
      <c r="Z140" s="6"/>
      <c r="AA140" s="6"/>
      <c r="AB140" s="6"/>
      <c r="AC140" s="6"/>
      <c r="AD140" s="6"/>
      <c r="AE140" s="6"/>
      <c r="AF140" s="6"/>
      <c r="AG140" s="6"/>
      <c r="AH140" s="6"/>
      <c r="AI140" s="6"/>
      <c r="AJ140" s="6"/>
      <c r="AK140" s="6"/>
      <c r="AL140" s="6"/>
      <c r="AM140" s="6"/>
      <c r="AN140" s="6"/>
      <c r="AO140" s="6"/>
      <c r="AP140" s="6"/>
    </row>
    <row r="141" spans="1:42" ht="11.25" hidden="1" customHeight="1" x14ac:dyDescent="0.3">
      <c r="A141" s="26">
        <v>135</v>
      </c>
      <c r="B141" s="38" t="s">
        <v>600</v>
      </c>
      <c r="C141" s="39">
        <v>10</v>
      </c>
      <c r="D141" s="40">
        <v>350</v>
      </c>
      <c r="E141" s="30"/>
      <c r="F141" s="41">
        <f t="shared" si="1"/>
        <v>0</v>
      </c>
      <c r="G141" s="42" t="s">
        <v>40</v>
      </c>
      <c r="H141" s="60" t="s">
        <v>60</v>
      </c>
      <c r="I141" s="44" t="s">
        <v>601</v>
      </c>
      <c r="J141" s="44" t="s">
        <v>532</v>
      </c>
      <c r="K141" s="45">
        <v>9789664481080</v>
      </c>
      <c r="L141" s="45">
        <v>2023</v>
      </c>
      <c r="M141" s="45">
        <v>4</v>
      </c>
      <c r="N141" s="44" t="s">
        <v>532</v>
      </c>
      <c r="O141" s="38" t="s">
        <v>602</v>
      </c>
      <c r="P141" s="45">
        <v>188972</v>
      </c>
      <c r="Q141" s="46" t="s">
        <v>603</v>
      </c>
      <c r="R141" s="48">
        <v>0.30399999999999999</v>
      </c>
      <c r="S141" s="45">
        <v>136</v>
      </c>
      <c r="T141" s="45">
        <v>125</v>
      </c>
      <c r="U141" s="45">
        <v>165</v>
      </c>
      <c r="V141" s="44" t="s">
        <v>535</v>
      </c>
      <c r="W141" s="44" t="s">
        <v>38</v>
      </c>
      <c r="X141" s="6"/>
      <c r="Y141" s="6"/>
      <c r="Z141" s="6"/>
      <c r="AA141" s="6"/>
      <c r="AB141" s="6"/>
      <c r="AC141" s="6"/>
      <c r="AD141" s="6"/>
      <c r="AE141" s="6"/>
      <c r="AF141" s="6"/>
      <c r="AG141" s="6"/>
      <c r="AH141" s="6"/>
      <c r="AI141" s="6"/>
      <c r="AJ141" s="6"/>
      <c r="AK141" s="6"/>
      <c r="AL141" s="6"/>
      <c r="AM141" s="6"/>
      <c r="AN141" s="6"/>
      <c r="AO141" s="6"/>
      <c r="AP141" s="6"/>
    </row>
    <row r="142" spans="1:42" ht="11.25" customHeight="1" x14ac:dyDescent="0.3">
      <c r="A142" s="26">
        <v>136</v>
      </c>
      <c r="B142" s="49" t="s">
        <v>604</v>
      </c>
      <c r="C142" s="50">
        <v>10</v>
      </c>
      <c r="D142" s="51">
        <v>300</v>
      </c>
      <c r="E142" s="30"/>
      <c r="F142" s="52">
        <f t="shared" si="1"/>
        <v>0</v>
      </c>
      <c r="G142" s="53" t="s">
        <v>40</v>
      </c>
      <c r="H142" s="54" t="s">
        <v>49</v>
      </c>
      <c r="I142" s="55" t="s">
        <v>605</v>
      </c>
      <c r="J142" s="55" t="s">
        <v>532</v>
      </c>
      <c r="K142" s="56">
        <v>9789664482469</v>
      </c>
      <c r="L142" s="56">
        <v>2024</v>
      </c>
      <c r="M142" s="57">
        <v>2</v>
      </c>
      <c r="N142" s="55" t="s">
        <v>532</v>
      </c>
      <c r="O142" s="81" t="s">
        <v>606</v>
      </c>
      <c r="P142" s="57">
        <v>207129</v>
      </c>
      <c r="Q142" s="57" t="s">
        <v>607</v>
      </c>
      <c r="R142" s="78">
        <v>0.30499999999999999</v>
      </c>
      <c r="S142" s="57">
        <v>224</v>
      </c>
      <c r="T142" s="56">
        <v>125</v>
      </c>
      <c r="U142" s="56">
        <v>165</v>
      </c>
      <c r="V142" s="55" t="s">
        <v>535</v>
      </c>
      <c r="W142" s="55" t="s">
        <v>38</v>
      </c>
      <c r="X142" s="6"/>
      <c r="Y142" s="6"/>
      <c r="Z142" s="6"/>
      <c r="AA142" s="6"/>
      <c r="AB142" s="6"/>
      <c r="AC142" s="6"/>
      <c r="AD142" s="6"/>
      <c r="AE142" s="6"/>
      <c r="AF142" s="6"/>
      <c r="AG142" s="6"/>
      <c r="AH142" s="6"/>
      <c r="AI142" s="6"/>
      <c r="AJ142" s="6"/>
      <c r="AK142" s="6"/>
      <c r="AL142" s="6"/>
      <c r="AM142" s="6"/>
      <c r="AN142" s="6"/>
      <c r="AO142" s="6"/>
      <c r="AP142" s="6"/>
    </row>
    <row r="143" spans="1:42" ht="11.25" customHeight="1" x14ac:dyDescent="0.3">
      <c r="A143" s="26">
        <v>137</v>
      </c>
      <c r="B143" s="38" t="s">
        <v>608</v>
      </c>
      <c r="C143" s="39">
        <v>8</v>
      </c>
      <c r="D143" s="40">
        <v>380</v>
      </c>
      <c r="E143" s="30"/>
      <c r="F143" s="41">
        <f t="shared" si="1"/>
        <v>0</v>
      </c>
      <c r="G143" s="42" t="s">
        <v>40</v>
      </c>
      <c r="H143" s="62"/>
      <c r="I143" s="44" t="s">
        <v>609</v>
      </c>
      <c r="J143" s="44" t="s">
        <v>290</v>
      </c>
      <c r="K143" s="45">
        <v>9789666799725</v>
      </c>
      <c r="L143" s="45">
        <v>2021</v>
      </c>
      <c r="M143" s="45">
        <v>12</v>
      </c>
      <c r="N143" s="44" t="s">
        <v>610</v>
      </c>
      <c r="O143" s="38" t="s">
        <v>611</v>
      </c>
      <c r="P143" s="45">
        <v>160719</v>
      </c>
      <c r="Q143" s="46" t="s">
        <v>612</v>
      </c>
      <c r="R143" s="48">
        <v>0.48499999999999999</v>
      </c>
      <c r="S143" s="45">
        <v>472</v>
      </c>
      <c r="T143" s="45">
        <v>130</v>
      </c>
      <c r="U143" s="45">
        <v>200</v>
      </c>
      <c r="V143" s="44" t="s">
        <v>223</v>
      </c>
      <c r="W143" s="44" t="s">
        <v>77</v>
      </c>
      <c r="X143" s="6"/>
      <c r="Y143" s="6"/>
      <c r="Z143" s="6"/>
      <c r="AA143" s="6"/>
      <c r="AB143" s="6"/>
      <c r="AC143" s="6"/>
      <c r="AD143" s="6"/>
      <c r="AE143" s="6"/>
      <c r="AF143" s="6"/>
      <c r="AG143" s="6"/>
      <c r="AH143" s="6"/>
      <c r="AI143" s="6"/>
      <c r="AJ143" s="6"/>
      <c r="AK143" s="6"/>
      <c r="AL143" s="6"/>
      <c r="AM143" s="6"/>
      <c r="AN143" s="6"/>
      <c r="AO143" s="6"/>
      <c r="AP143" s="6"/>
    </row>
    <row r="144" spans="1:42" ht="11.25" customHeight="1" x14ac:dyDescent="0.3">
      <c r="A144" s="26">
        <v>138</v>
      </c>
      <c r="B144" s="49" t="s">
        <v>613</v>
      </c>
      <c r="C144" s="50">
        <v>6</v>
      </c>
      <c r="D144" s="51">
        <v>400</v>
      </c>
      <c r="E144" s="30"/>
      <c r="F144" s="52">
        <f t="shared" si="1"/>
        <v>0</v>
      </c>
      <c r="G144" s="53" t="s">
        <v>40</v>
      </c>
      <c r="H144" s="54" t="s">
        <v>49</v>
      </c>
      <c r="I144" s="55" t="s">
        <v>614</v>
      </c>
      <c r="J144" s="55" t="s">
        <v>290</v>
      </c>
      <c r="K144" s="56">
        <v>9789664482636</v>
      </c>
      <c r="L144" s="56">
        <v>2024</v>
      </c>
      <c r="M144" s="57">
        <v>2</v>
      </c>
      <c r="N144" s="55" t="s">
        <v>615</v>
      </c>
      <c r="O144" s="81" t="s">
        <v>616</v>
      </c>
      <c r="P144" s="57">
        <v>207488</v>
      </c>
      <c r="Q144" s="57" t="s">
        <v>617</v>
      </c>
      <c r="R144" s="78">
        <v>0.6</v>
      </c>
      <c r="S144" s="57">
        <v>540</v>
      </c>
      <c r="T144" s="56">
        <v>130</v>
      </c>
      <c r="U144" s="56">
        <v>200</v>
      </c>
      <c r="V144" s="55" t="s">
        <v>223</v>
      </c>
      <c r="W144" s="55" t="s">
        <v>77</v>
      </c>
      <c r="X144" s="6"/>
      <c r="Y144" s="6"/>
      <c r="Z144" s="6"/>
      <c r="AA144" s="6"/>
      <c r="AB144" s="6"/>
      <c r="AC144" s="6"/>
      <c r="AD144" s="6"/>
      <c r="AE144" s="6"/>
      <c r="AF144" s="6"/>
      <c r="AG144" s="6"/>
      <c r="AH144" s="6"/>
      <c r="AI144" s="6"/>
      <c r="AJ144" s="6"/>
      <c r="AK144" s="6"/>
      <c r="AL144" s="6"/>
      <c r="AM144" s="6"/>
      <c r="AN144" s="6"/>
      <c r="AO144" s="6"/>
      <c r="AP144" s="6"/>
    </row>
    <row r="145" spans="1:42" ht="11.25" customHeight="1" x14ac:dyDescent="0.3">
      <c r="A145" s="26">
        <v>139</v>
      </c>
      <c r="B145" s="38" t="s">
        <v>618</v>
      </c>
      <c r="C145" s="39">
        <v>6</v>
      </c>
      <c r="D145" s="40">
        <v>400</v>
      </c>
      <c r="E145" s="30"/>
      <c r="F145" s="41">
        <f t="shared" si="1"/>
        <v>0</v>
      </c>
      <c r="G145" s="42" t="s">
        <v>40</v>
      </c>
      <c r="H145" s="60"/>
      <c r="I145" s="44" t="s">
        <v>619</v>
      </c>
      <c r="J145" s="44" t="s">
        <v>290</v>
      </c>
      <c r="K145" s="45">
        <v>9786176793588</v>
      </c>
      <c r="L145" s="45">
        <v>2017</v>
      </c>
      <c r="M145" s="45">
        <v>5</v>
      </c>
      <c r="N145" s="44" t="s">
        <v>615</v>
      </c>
      <c r="O145" s="38" t="s">
        <v>620</v>
      </c>
      <c r="P145" s="45">
        <v>156042</v>
      </c>
      <c r="Q145" s="46" t="s">
        <v>621</v>
      </c>
      <c r="R145" s="47">
        <v>0.64</v>
      </c>
      <c r="S145" s="45">
        <v>704</v>
      </c>
      <c r="T145" s="45">
        <v>130</v>
      </c>
      <c r="U145" s="45">
        <v>200</v>
      </c>
      <c r="V145" s="44" t="s">
        <v>223</v>
      </c>
      <c r="W145" s="44" t="s">
        <v>77</v>
      </c>
      <c r="X145" s="6"/>
      <c r="Y145" s="6"/>
      <c r="Z145" s="6"/>
      <c r="AA145" s="6"/>
      <c r="AB145" s="6"/>
      <c r="AC145" s="6"/>
      <c r="AD145" s="6"/>
      <c r="AE145" s="6"/>
      <c r="AF145" s="6"/>
      <c r="AG145" s="6"/>
      <c r="AH145" s="6"/>
      <c r="AI145" s="6"/>
      <c r="AJ145" s="6"/>
      <c r="AK145" s="6"/>
      <c r="AL145" s="6"/>
      <c r="AM145" s="6"/>
      <c r="AN145" s="6"/>
      <c r="AO145" s="6"/>
      <c r="AP145" s="6"/>
    </row>
    <row r="146" spans="1:42" ht="11.25" customHeight="1" x14ac:dyDescent="0.3">
      <c r="A146" s="26">
        <v>140</v>
      </c>
      <c r="B146" s="38" t="s">
        <v>622</v>
      </c>
      <c r="C146" s="39">
        <v>6</v>
      </c>
      <c r="D146" s="40">
        <v>400</v>
      </c>
      <c r="E146" s="30"/>
      <c r="F146" s="41">
        <f t="shared" si="1"/>
        <v>0</v>
      </c>
      <c r="G146" s="42" t="s">
        <v>40</v>
      </c>
      <c r="H146" s="60"/>
      <c r="I146" s="44" t="s">
        <v>619</v>
      </c>
      <c r="J146" s="44" t="s">
        <v>290</v>
      </c>
      <c r="K146" s="45">
        <v>9786176796442</v>
      </c>
      <c r="L146" s="45">
        <v>2018</v>
      </c>
      <c r="M146" s="45">
        <v>9</v>
      </c>
      <c r="N146" s="44" t="s">
        <v>615</v>
      </c>
      <c r="O146" s="38" t="s">
        <v>623</v>
      </c>
      <c r="P146" s="45">
        <v>180278</v>
      </c>
      <c r="Q146" s="46" t="s">
        <v>624</v>
      </c>
      <c r="R146" s="47">
        <v>0.52200000000000002</v>
      </c>
      <c r="S146" s="45">
        <v>544</v>
      </c>
      <c r="T146" s="45">
        <v>130</v>
      </c>
      <c r="U146" s="45">
        <v>200</v>
      </c>
      <c r="V146" s="44" t="s">
        <v>223</v>
      </c>
      <c r="W146" s="44" t="s">
        <v>77</v>
      </c>
      <c r="X146" s="6"/>
      <c r="Y146" s="6"/>
      <c r="Z146" s="6"/>
      <c r="AA146" s="6"/>
      <c r="AB146" s="6"/>
      <c r="AC146" s="6"/>
      <c r="AD146" s="6"/>
      <c r="AE146" s="6"/>
      <c r="AF146" s="6"/>
      <c r="AG146" s="6"/>
      <c r="AH146" s="6"/>
      <c r="AI146" s="6"/>
      <c r="AJ146" s="6"/>
      <c r="AK146" s="6"/>
      <c r="AL146" s="6"/>
      <c r="AM146" s="6"/>
      <c r="AN146" s="6"/>
      <c r="AO146" s="6"/>
      <c r="AP146" s="6"/>
    </row>
    <row r="147" spans="1:42" ht="11.25" hidden="1" customHeight="1" x14ac:dyDescent="0.3">
      <c r="A147" s="26">
        <v>141</v>
      </c>
      <c r="B147" s="38" t="s">
        <v>625</v>
      </c>
      <c r="C147" s="39">
        <v>4</v>
      </c>
      <c r="D147" s="40">
        <v>400</v>
      </c>
      <c r="E147" s="30"/>
      <c r="F147" s="41">
        <f t="shared" si="1"/>
        <v>0</v>
      </c>
      <c r="G147" s="42" t="s">
        <v>40</v>
      </c>
      <c r="H147" s="60" t="s">
        <v>60</v>
      </c>
      <c r="I147" s="44" t="s">
        <v>619</v>
      </c>
      <c r="J147" s="44" t="s">
        <v>290</v>
      </c>
      <c r="K147" s="45">
        <v>9786176796916</v>
      </c>
      <c r="L147" s="45">
        <v>2019</v>
      </c>
      <c r="M147" s="45">
        <v>5</v>
      </c>
      <c r="N147" s="44" t="s">
        <v>615</v>
      </c>
      <c r="O147" s="38" t="s">
        <v>626</v>
      </c>
      <c r="P147" s="45">
        <v>143668</v>
      </c>
      <c r="Q147" s="46" t="s">
        <v>627</v>
      </c>
      <c r="R147" s="48">
        <v>0.71</v>
      </c>
      <c r="S147" s="45">
        <v>784</v>
      </c>
      <c r="T147" s="45">
        <v>130</v>
      </c>
      <c r="U147" s="45">
        <v>200</v>
      </c>
      <c r="V147" s="44" t="s">
        <v>223</v>
      </c>
      <c r="W147" s="44" t="s">
        <v>77</v>
      </c>
      <c r="X147" s="6"/>
      <c r="Y147" s="6"/>
      <c r="Z147" s="6"/>
      <c r="AA147" s="6"/>
      <c r="AB147" s="6"/>
      <c r="AC147" s="6"/>
      <c r="AD147" s="6"/>
      <c r="AE147" s="6"/>
      <c r="AF147" s="6"/>
      <c r="AG147" s="6"/>
      <c r="AH147" s="6"/>
      <c r="AI147" s="6"/>
      <c r="AJ147" s="6"/>
      <c r="AK147" s="6"/>
      <c r="AL147" s="6"/>
      <c r="AM147" s="6"/>
      <c r="AN147" s="6"/>
      <c r="AO147" s="6"/>
      <c r="AP147" s="6"/>
    </row>
    <row r="148" spans="1:42" ht="11.25" hidden="1" customHeight="1" x14ac:dyDescent="0.3">
      <c r="A148" s="26">
        <v>142</v>
      </c>
      <c r="B148" s="38" t="s">
        <v>628</v>
      </c>
      <c r="C148" s="39">
        <v>6</v>
      </c>
      <c r="D148" s="40">
        <v>400</v>
      </c>
      <c r="E148" s="30"/>
      <c r="F148" s="41">
        <f t="shared" si="1"/>
        <v>0</v>
      </c>
      <c r="G148" s="42" t="s">
        <v>40</v>
      </c>
      <c r="H148" s="60" t="s">
        <v>60</v>
      </c>
      <c r="I148" s="44" t="s">
        <v>619</v>
      </c>
      <c r="J148" s="44" t="s">
        <v>290</v>
      </c>
      <c r="K148" s="45">
        <v>9786176799405</v>
      </c>
      <c r="L148" s="45">
        <v>2021</v>
      </c>
      <c r="M148" s="45">
        <v>9</v>
      </c>
      <c r="N148" s="44" t="s">
        <v>615</v>
      </c>
      <c r="O148" s="38" t="s">
        <v>629</v>
      </c>
      <c r="P148" s="45">
        <v>156440</v>
      </c>
      <c r="Q148" s="46" t="s">
        <v>630</v>
      </c>
      <c r="R148" s="48">
        <v>0.65500000000000003</v>
      </c>
      <c r="S148" s="45">
        <v>712</v>
      </c>
      <c r="T148" s="45">
        <v>130</v>
      </c>
      <c r="U148" s="45">
        <v>200</v>
      </c>
      <c r="V148" s="44" t="s">
        <v>223</v>
      </c>
      <c r="W148" s="44" t="s">
        <v>77</v>
      </c>
      <c r="X148" s="6"/>
      <c r="Y148" s="6"/>
      <c r="Z148" s="6"/>
      <c r="AA148" s="6"/>
      <c r="AB148" s="6"/>
      <c r="AC148" s="6"/>
      <c r="AD148" s="6"/>
      <c r="AE148" s="6"/>
      <c r="AF148" s="6"/>
      <c r="AG148" s="6"/>
      <c r="AH148" s="6"/>
      <c r="AI148" s="6"/>
      <c r="AJ148" s="6"/>
      <c r="AK148" s="6"/>
      <c r="AL148" s="6"/>
      <c r="AM148" s="6"/>
      <c r="AN148" s="6"/>
      <c r="AO148" s="6"/>
      <c r="AP148" s="6"/>
    </row>
    <row r="149" spans="1:42" ht="11.25" hidden="1" customHeight="1" x14ac:dyDescent="0.3">
      <c r="A149" s="26">
        <v>143</v>
      </c>
      <c r="B149" s="49" t="s">
        <v>631</v>
      </c>
      <c r="C149" s="50">
        <v>6</v>
      </c>
      <c r="D149" s="51">
        <v>400</v>
      </c>
      <c r="E149" s="30"/>
      <c r="F149" s="52">
        <f t="shared" si="1"/>
        <v>0</v>
      </c>
      <c r="G149" s="53" t="s">
        <v>40</v>
      </c>
      <c r="H149" s="77" t="s">
        <v>60</v>
      </c>
      <c r="I149" s="55" t="s">
        <v>619</v>
      </c>
      <c r="J149" s="55" t="s">
        <v>290</v>
      </c>
      <c r="K149" s="56">
        <v>9789664481660</v>
      </c>
      <c r="L149" s="57">
        <v>2024</v>
      </c>
      <c r="M149" s="57">
        <v>1</v>
      </c>
      <c r="N149" s="55" t="s">
        <v>615</v>
      </c>
      <c r="O149" s="49" t="s">
        <v>632</v>
      </c>
      <c r="P149" s="56">
        <v>205507</v>
      </c>
      <c r="Q149" s="57" t="s">
        <v>633</v>
      </c>
      <c r="R149" s="78">
        <v>0.62</v>
      </c>
      <c r="S149" s="56">
        <v>680</v>
      </c>
      <c r="T149" s="56">
        <v>130</v>
      </c>
      <c r="U149" s="56">
        <v>200</v>
      </c>
      <c r="V149" s="55" t="s">
        <v>223</v>
      </c>
      <c r="W149" s="55" t="s">
        <v>77</v>
      </c>
      <c r="X149" s="6"/>
      <c r="Y149" s="6"/>
      <c r="Z149" s="6"/>
      <c r="AA149" s="6"/>
      <c r="AB149" s="6"/>
      <c r="AC149" s="6"/>
      <c r="AD149" s="6"/>
      <c r="AE149" s="6"/>
      <c r="AF149" s="6"/>
      <c r="AG149" s="6"/>
      <c r="AH149" s="6"/>
      <c r="AI149" s="6"/>
      <c r="AJ149" s="6"/>
      <c r="AK149" s="6"/>
      <c r="AL149" s="6"/>
      <c r="AM149" s="6"/>
      <c r="AN149" s="6"/>
      <c r="AO149" s="6"/>
      <c r="AP149" s="6"/>
    </row>
    <row r="150" spans="1:42" ht="11.25" customHeight="1" x14ac:dyDescent="0.3">
      <c r="A150" s="26">
        <v>144</v>
      </c>
      <c r="B150" s="38" t="s">
        <v>634</v>
      </c>
      <c r="C150" s="59">
        <v>6</v>
      </c>
      <c r="D150" s="40">
        <v>450</v>
      </c>
      <c r="E150" s="30"/>
      <c r="F150" s="41">
        <f t="shared" si="1"/>
        <v>0</v>
      </c>
      <c r="G150" s="42" t="s">
        <v>40</v>
      </c>
      <c r="H150" s="43"/>
      <c r="I150" s="44" t="s">
        <v>635</v>
      </c>
      <c r="J150" s="44" t="s">
        <v>290</v>
      </c>
      <c r="K150" s="45">
        <v>9789664481196</v>
      </c>
      <c r="L150" s="45">
        <v>2023</v>
      </c>
      <c r="M150" s="45">
        <v>4</v>
      </c>
      <c r="N150" s="44" t="s">
        <v>615</v>
      </c>
      <c r="O150" s="38" t="s">
        <v>636</v>
      </c>
      <c r="P150" s="45">
        <v>190874</v>
      </c>
      <c r="Q150" s="46" t="s">
        <v>637</v>
      </c>
      <c r="R150" s="48">
        <v>0.60199999999999998</v>
      </c>
      <c r="S150" s="45">
        <v>632</v>
      </c>
      <c r="T150" s="45">
        <v>130</v>
      </c>
      <c r="U150" s="45">
        <v>200</v>
      </c>
      <c r="V150" s="44" t="s">
        <v>223</v>
      </c>
      <c r="W150" s="44" t="s">
        <v>77</v>
      </c>
      <c r="X150" s="6"/>
      <c r="Y150" s="6"/>
      <c r="Z150" s="6"/>
      <c r="AA150" s="6"/>
      <c r="AB150" s="6"/>
      <c r="AC150" s="6"/>
      <c r="AD150" s="6"/>
      <c r="AE150" s="6"/>
      <c r="AF150" s="6"/>
      <c r="AG150" s="6"/>
      <c r="AH150" s="6"/>
      <c r="AI150" s="6"/>
      <c r="AJ150" s="6"/>
      <c r="AK150" s="6"/>
      <c r="AL150" s="6"/>
      <c r="AM150" s="6"/>
      <c r="AN150" s="6"/>
      <c r="AO150" s="6"/>
      <c r="AP150" s="6"/>
    </row>
    <row r="151" spans="1:42" ht="11.25" customHeight="1" x14ac:dyDescent="0.3">
      <c r="A151" s="26">
        <v>145</v>
      </c>
      <c r="B151" s="38" t="s">
        <v>638</v>
      </c>
      <c r="C151" s="39">
        <v>10</v>
      </c>
      <c r="D151" s="40">
        <v>320</v>
      </c>
      <c r="E151" s="30"/>
      <c r="F151" s="41">
        <f t="shared" si="1"/>
        <v>0</v>
      </c>
      <c r="G151" s="42" t="s">
        <v>40</v>
      </c>
      <c r="H151" s="60"/>
      <c r="I151" s="44" t="s">
        <v>639</v>
      </c>
      <c r="J151" s="44" t="s">
        <v>290</v>
      </c>
      <c r="K151" s="45">
        <v>9786176799221</v>
      </c>
      <c r="L151" s="45">
        <v>2021</v>
      </c>
      <c r="M151" s="45">
        <v>6</v>
      </c>
      <c r="N151" s="44" t="s">
        <v>615</v>
      </c>
      <c r="O151" s="38" t="s">
        <v>640</v>
      </c>
      <c r="P151" s="45">
        <v>151064</v>
      </c>
      <c r="Q151" s="46" t="s">
        <v>641</v>
      </c>
      <c r="R151" s="47">
        <v>0.39500000000000002</v>
      </c>
      <c r="S151" s="45">
        <v>376</v>
      </c>
      <c r="T151" s="45">
        <v>130</v>
      </c>
      <c r="U151" s="45">
        <v>200</v>
      </c>
      <c r="V151" s="44" t="s">
        <v>223</v>
      </c>
      <c r="W151" s="44" t="s">
        <v>77</v>
      </c>
      <c r="X151" s="6"/>
      <c r="Y151" s="6"/>
      <c r="Z151" s="6"/>
      <c r="AA151" s="6"/>
      <c r="AB151" s="6"/>
      <c r="AC151" s="6"/>
      <c r="AD151" s="6"/>
      <c r="AE151" s="6"/>
      <c r="AF151" s="6"/>
      <c r="AG151" s="6"/>
      <c r="AH151" s="6"/>
      <c r="AI151" s="6"/>
      <c r="AJ151" s="6"/>
      <c r="AK151" s="6"/>
      <c r="AL151" s="6"/>
      <c r="AM151" s="6"/>
      <c r="AN151" s="6"/>
      <c r="AO151" s="6"/>
      <c r="AP151" s="6"/>
    </row>
    <row r="152" spans="1:42" ht="11.25" customHeight="1" x14ac:dyDescent="0.3">
      <c r="A152" s="26">
        <v>146</v>
      </c>
      <c r="B152" s="38" t="s">
        <v>642</v>
      </c>
      <c r="C152" s="39">
        <v>10</v>
      </c>
      <c r="D152" s="40">
        <v>320</v>
      </c>
      <c r="E152" s="30"/>
      <c r="F152" s="41">
        <f t="shared" si="1"/>
        <v>0</v>
      </c>
      <c r="G152" s="42" t="s">
        <v>40</v>
      </c>
      <c r="H152" s="60"/>
      <c r="I152" s="44" t="s">
        <v>643</v>
      </c>
      <c r="J152" s="44" t="s">
        <v>290</v>
      </c>
      <c r="K152" s="45">
        <v>9786176799337</v>
      </c>
      <c r="L152" s="45">
        <v>2021</v>
      </c>
      <c r="M152" s="45">
        <v>11</v>
      </c>
      <c r="N152" s="44" t="s">
        <v>615</v>
      </c>
      <c r="O152" s="38" t="s">
        <v>644</v>
      </c>
      <c r="P152" s="45">
        <v>159290</v>
      </c>
      <c r="Q152" s="46" t="s">
        <v>645</v>
      </c>
      <c r="R152" s="48">
        <v>0.433</v>
      </c>
      <c r="S152" s="45">
        <v>432</v>
      </c>
      <c r="T152" s="45">
        <v>130</v>
      </c>
      <c r="U152" s="45">
        <v>200</v>
      </c>
      <c r="V152" s="44" t="s">
        <v>223</v>
      </c>
      <c r="W152" s="44" t="s">
        <v>77</v>
      </c>
      <c r="X152" s="6"/>
      <c r="Y152" s="6"/>
      <c r="Z152" s="6"/>
      <c r="AA152" s="6"/>
      <c r="AB152" s="6"/>
      <c r="AC152" s="6"/>
      <c r="AD152" s="6"/>
      <c r="AE152" s="6"/>
      <c r="AF152" s="6"/>
      <c r="AG152" s="6"/>
      <c r="AH152" s="6"/>
      <c r="AI152" s="6"/>
      <c r="AJ152" s="6"/>
      <c r="AK152" s="6"/>
      <c r="AL152" s="6"/>
      <c r="AM152" s="6"/>
      <c r="AN152" s="6"/>
      <c r="AO152" s="6"/>
      <c r="AP152" s="6"/>
    </row>
    <row r="153" spans="1:42" ht="11.25" customHeight="1" x14ac:dyDescent="0.3">
      <c r="A153" s="26">
        <v>147</v>
      </c>
      <c r="B153" s="38" t="s">
        <v>646</v>
      </c>
      <c r="C153" s="39">
        <v>10</v>
      </c>
      <c r="D153" s="40">
        <v>320</v>
      </c>
      <c r="E153" s="30"/>
      <c r="F153" s="41">
        <f t="shared" si="1"/>
        <v>0</v>
      </c>
      <c r="G153" s="42" t="s">
        <v>40</v>
      </c>
      <c r="H153" s="60"/>
      <c r="I153" s="44" t="s">
        <v>647</v>
      </c>
      <c r="J153" s="44" t="s">
        <v>290</v>
      </c>
      <c r="K153" s="45">
        <v>9789666799831</v>
      </c>
      <c r="L153" s="45">
        <v>2022</v>
      </c>
      <c r="M153" s="45">
        <v>3</v>
      </c>
      <c r="N153" s="44" t="s">
        <v>615</v>
      </c>
      <c r="O153" s="38" t="s">
        <v>648</v>
      </c>
      <c r="P153" s="45">
        <v>163165</v>
      </c>
      <c r="Q153" s="46" t="s">
        <v>649</v>
      </c>
      <c r="R153" s="47">
        <v>0.43</v>
      </c>
      <c r="S153" s="45">
        <v>432</v>
      </c>
      <c r="T153" s="45">
        <v>130</v>
      </c>
      <c r="U153" s="45">
        <v>200</v>
      </c>
      <c r="V153" s="44" t="s">
        <v>223</v>
      </c>
      <c r="W153" s="44" t="s">
        <v>77</v>
      </c>
      <c r="X153" s="6"/>
      <c r="Y153" s="6"/>
      <c r="Z153" s="6"/>
      <c r="AA153" s="6"/>
      <c r="AB153" s="6"/>
      <c r="AC153" s="6"/>
      <c r="AD153" s="6"/>
      <c r="AE153" s="6"/>
      <c r="AF153" s="6"/>
      <c r="AG153" s="6"/>
      <c r="AH153" s="6"/>
      <c r="AI153" s="6"/>
      <c r="AJ153" s="6"/>
      <c r="AK153" s="6"/>
      <c r="AL153" s="6"/>
      <c r="AM153" s="6"/>
      <c r="AN153" s="6"/>
      <c r="AO153" s="6"/>
      <c r="AP153" s="6"/>
    </row>
    <row r="154" spans="1:42" ht="11.25" hidden="1" customHeight="1" x14ac:dyDescent="0.3">
      <c r="A154" s="26">
        <v>148</v>
      </c>
      <c r="B154" s="49" t="s">
        <v>650</v>
      </c>
      <c r="C154" s="79">
        <v>6</v>
      </c>
      <c r="D154" s="51">
        <v>300</v>
      </c>
      <c r="E154" s="30"/>
      <c r="F154" s="52">
        <f t="shared" si="1"/>
        <v>0</v>
      </c>
      <c r="G154" s="53" t="s">
        <v>40</v>
      </c>
      <c r="H154" s="77" t="s">
        <v>60</v>
      </c>
      <c r="I154" s="55" t="s">
        <v>647</v>
      </c>
      <c r="J154" s="55" t="s">
        <v>290</v>
      </c>
      <c r="K154" s="56">
        <v>9789664481400</v>
      </c>
      <c r="L154" s="56">
        <v>2023</v>
      </c>
      <c r="M154" s="56">
        <v>8</v>
      </c>
      <c r="N154" s="55" t="s">
        <v>615</v>
      </c>
      <c r="O154" s="49" t="s">
        <v>651</v>
      </c>
      <c r="P154" s="56">
        <v>196821</v>
      </c>
      <c r="Q154" s="57" t="s">
        <v>652</v>
      </c>
      <c r="R154" s="78">
        <v>0.45</v>
      </c>
      <c r="S154" s="56">
        <v>456</v>
      </c>
      <c r="T154" s="56">
        <v>130</v>
      </c>
      <c r="U154" s="56">
        <v>200</v>
      </c>
      <c r="V154" s="55" t="s">
        <v>223</v>
      </c>
      <c r="W154" s="55" t="s">
        <v>77</v>
      </c>
      <c r="X154" s="6"/>
      <c r="Y154" s="6"/>
      <c r="Z154" s="6"/>
      <c r="AA154" s="6"/>
      <c r="AB154" s="6"/>
      <c r="AC154" s="6"/>
      <c r="AD154" s="6"/>
      <c r="AE154" s="6"/>
      <c r="AF154" s="6"/>
      <c r="AG154" s="6"/>
      <c r="AH154" s="6"/>
      <c r="AI154" s="6"/>
      <c r="AJ154" s="6"/>
      <c r="AK154" s="6"/>
      <c r="AL154" s="6"/>
      <c r="AM154" s="6"/>
      <c r="AN154" s="6"/>
      <c r="AO154" s="6"/>
      <c r="AP154" s="6"/>
    </row>
    <row r="155" spans="1:42" ht="11.25" customHeight="1" x14ac:dyDescent="0.3">
      <c r="A155" s="26">
        <v>149</v>
      </c>
      <c r="B155" s="38" t="s">
        <v>653</v>
      </c>
      <c r="C155" s="39">
        <v>10</v>
      </c>
      <c r="D155" s="40">
        <v>350</v>
      </c>
      <c r="E155" s="30"/>
      <c r="F155" s="41">
        <f t="shared" si="1"/>
        <v>0</v>
      </c>
      <c r="G155" s="42" t="s">
        <v>40</v>
      </c>
      <c r="H155" s="60"/>
      <c r="I155" s="44" t="s">
        <v>654</v>
      </c>
      <c r="J155" s="44" t="s">
        <v>290</v>
      </c>
      <c r="K155" s="45">
        <v>9786176792567</v>
      </c>
      <c r="L155" s="45">
        <v>2017</v>
      </c>
      <c r="M155" s="45">
        <v>2</v>
      </c>
      <c r="N155" s="44" t="s">
        <v>213</v>
      </c>
      <c r="O155" s="38" t="s">
        <v>655</v>
      </c>
      <c r="P155" s="45">
        <v>143632</v>
      </c>
      <c r="Q155" s="46" t="s">
        <v>656</v>
      </c>
      <c r="R155" s="48">
        <v>0.44</v>
      </c>
      <c r="S155" s="45">
        <v>448</v>
      </c>
      <c r="T155" s="45">
        <v>130</v>
      </c>
      <c r="U155" s="45">
        <v>200</v>
      </c>
      <c r="V155" s="44" t="s">
        <v>223</v>
      </c>
      <c r="W155" s="44" t="s">
        <v>77</v>
      </c>
      <c r="X155" s="6"/>
      <c r="Y155" s="6"/>
      <c r="Z155" s="6"/>
      <c r="AA155" s="6"/>
      <c r="AB155" s="6"/>
      <c r="AC155" s="6"/>
      <c r="AD155" s="6"/>
      <c r="AE155" s="6"/>
      <c r="AF155" s="6"/>
      <c r="AG155" s="6"/>
      <c r="AH155" s="6"/>
      <c r="AI155" s="6"/>
      <c r="AJ155" s="6"/>
      <c r="AK155" s="6"/>
      <c r="AL155" s="6"/>
      <c r="AM155" s="6"/>
      <c r="AN155" s="6"/>
      <c r="AO155" s="6"/>
      <c r="AP155" s="6"/>
    </row>
    <row r="156" spans="1:42" ht="11.25" customHeight="1" x14ac:dyDescent="0.3">
      <c r="A156" s="26">
        <v>150</v>
      </c>
      <c r="B156" s="38" t="s">
        <v>657</v>
      </c>
      <c r="C156" s="39">
        <v>10</v>
      </c>
      <c r="D156" s="40">
        <v>320</v>
      </c>
      <c r="E156" s="30"/>
      <c r="F156" s="41">
        <f t="shared" si="1"/>
        <v>0</v>
      </c>
      <c r="G156" s="42" t="s">
        <v>40</v>
      </c>
      <c r="H156" s="42"/>
      <c r="I156" s="44" t="s">
        <v>658</v>
      </c>
      <c r="J156" s="44" t="s">
        <v>290</v>
      </c>
      <c r="K156" s="45">
        <v>9786176799580</v>
      </c>
      <c r="L156" s="45">
        <v>2017</v>
      </c>
      <c r="M156" s="45">
        <v>10</v>
      </c>
      <c r="N156" s="44" t="s">
        <v>615</v>
      </c>
      <c r="O156" s="38" t="s">
        <v>659</v>
      </c>
      <c r="P156" s="45">
        <v>161274</v>
      </c>
      <c r="Q156" s="46" t="s">
        <v>660</v>
      </c>
      <c r="R156" s="48">
        <v>0.43</v>
      </c>
      <c r="S156" s="45">
        <v>350</v>
      </c>
      <c r="T156" s="45">
        <v>130</v>
      </c>
      <c r="U156" s="45">
        <v>200</v>
      </c>
      <c r="V156" s="44" t="s">
        <v>223</v>
      </c>
      <c r="W156" s="44" t="s">
        <v>77</v>
      </c>
      <c r="X156" s="6"/>
      <c r="Y156" s="6"/>
      <c r="Z156" s="6"/>
      <c r="AA156" s="6"/>
      <c r="AB156" s="6"/>
      <c r="AC156" s="6"/>
      <c r="AD156" s="6"/>
      <c r="AE156" s="6"/>
      <c r="AF156" s="6"/>
      <c r="AG156" s="6"/>
      <c r="AH156" s="6"/>
      <c r="AI156" s="6"/>
      <c r="AJ156" s="6"/>
      <c r="AK156" s="6"/>
      <c r="AL156" s="6"/>
      <c r="AM156" s="6"/>
      <c r="AN156" s="6"/>
      <c r="AO156" s="6"/>
      <c r="AP156" s="6"/>
    </row>
    <row r="157" spans="1:42" ht="11.25" customHeight="1" x14ac:dyDescent="0.3">
      <c r="A157" s="26">
        <v>151</v>
      </c>
      <c r="B157" s="38" t="s">
        <v>661</v>
      </c>
      <c r="C157" s="39">
        <v>8</v>
      </c>
      <c r="D157" s="40">
        <v>320</v>
      </c>
      <c r="E157" s="30"/>
      <c r="F157" s="41">
        <f t="shared" si="1"/>
        <v>0</v>
      </c>
      <c r="G157" s="42" t="s">
        <v>40</v>
      </c>
      <c r="H157" s="42"/>
      <c r="I157" s="44" t="s">
        <v>662</v>
      </c>
      <c r="J157" s="44" t="s">
        <v>290</v>
      </c>
      <c r="K157" s="45">
        <v>9789664480588</v>
      </c>
      <c r="L157" s="45">
        <v>2022</v>
      </c>
      <c r="M157" s="45">
        <v>11</v>
      </c>
      <c r="N157" s="44" t="s">
        <v>663</v>
      </c>
      <c r="O157" s="38" t="s">
        <v>664</v>
      </c>
      <c r="P157" s="45">
        <v>178453</v>
      </c>
      <c r="Q157" s="46" t="s">
        <v>665</v>
      </c>
      <c r="R157" s="48">
        <v>0.41499999999999998</v>
      </c>
      <c r="S157" s="45">
        <v>416</v>
      </c>
      <c r="T157" s="45">
        <v>130</v>
      </c>
      <c r="U157" s="45">
        <v>200</v>
      </c>
      <c r="V157" s="44" t="s">
        <v>223</v>
      </c>
      <c r="W157" s="44" t="s">
        <v>77</v>
      </c>
      <c r="X157" s="6"/>
      <c r="Y157" s="6"/>
      <c r="Z157" s="6"/>
      <c r="AA157" s="6"/>
      <c r="AB157" s="6"/>
      <c r="AC157" s="6"/>
      <c r="AD157" s="6"/>
      <c r="AE157" s="6"/>
      <c r="AF157" s="6"/>
      <c r="AG157" s="6"/>
      <c r="AH157" s="6"/>
      <c r="AI157" s="6"/>
      <c r="AJ157" s="6"/>
      <c r="AK157" s="6"/>
      <c r="AL157" s="6"/>
      <c r="AM157" s="6"/>
      <c r="AN157" s="6"/>
      <c r="AO157" s="6"/>
      <c r="AP157" s="6"/>
    </row>
    <row r="158" spans="1:42" ht="11.25" customHeight="1" x14ac:dyDescent="0.3">
      <c r="A158" s="26">
        <v>152</v>
      </c>
      <c r="B158" s="38" t="s">
        <v>666</v>
      </c>
      <c r="C158" s="39">
        <v>10</v>
      </c>
      <c r="D158" s="40">
        <v>480</v>
      </c>
      <c r="E158" s="30"/>
      <c r="F158" s="41">
        <f t="shared" si="1"/>
        <v>0</v>
      </c>
      <c r="G158" s="42" t="s">
        <v>40</v>
      </c>
      <c r="H158" s="42"/>
      <c r="I158" s="44" t="s">
        <v>667</v>
      </c>
      <c r="J158" s="44" t="s">
        <v>290</v>
      </c>
      <c r="K158" s="45">
        <v>9789666799817</v>
      </c>
      <c r="L158" s="45">
        <v>2022</v>
      </c>
      <c r="M158" s="45">
        <v>2</v>
      </c>
      <c r="N158" s="44" t="s">
        <v>663</v>
      </c>
      <c r="O158" s="38" t="s">
        <v>668</v>
      </c>
      <c r="P158" s="45">
        <v>161171</v>
      </c>
      <c r="Q158" s="46" t="s">
        <v>669</v>
      </c>
      <c r="R158" s="48">
        <v>0.625</v>
      </c>
      <c r="S158" s="45">
        <v>568</v>
      </c>
      <c r="T158" s="45">
        <v>130</v>
      </c>
      <c r="U158" s="45">
        <v>200</v>
      </c>
      <c r="V158" s="44" t="s">
        <v>223</v>
      </c>
      <c r="W158" s="44" t="s">
        <v>77</v>
      </c>
      <c r="X158" s="6"/>
      <c r="Y158" s="6"/>
      <c r="Z158" s="6"/>
      <c r="AA158" s="6"/>
      <c r="AB158" s="6"/>
      <c r="AC158" s="6"/>
      <c r="AD158" s="6"/>
      <c r="AE158" s="6"/>
      <c r="AF158" s="6"/>
      <c r="AG158" s="6"/>
      <c r="AH158" s="6"/>
      <c r="AI158" s="6"/>
      <c r="AJ158" s="6"/>
      <c r="AK158" s="6"/>
      <c r="AL158" s="6"/>
      <c r="AM158" s="6"/>
      <c r="AN158" s="6"/>
      <c r="AO158" s="6"/>
      <c r="AP158" s="6"/>
    </row>
    <row r="159" spans="1:42" ht="11.25" customHeight="1" x14ac:dyDescent="0.3">
      <c r="A159" s="26">
        <v>153</v>
      </c>
      <c r="B159" s="27" t="s">
        <v>670</v>
      </c>
      <c r="C159" s="63">
        <v>10</v>
      </c>
      <c r="D159" s="29">
        <v>350</v>
      </c>
      <c r="E159" s="30"/>
      <c r="F159" s="31">
        <f t="shared" si="1"/>
        <v>0</v>
      </c>
      <c r="G159" s="32" t="s">
        <v>40</v>
      </c>
      <c r="H159" s="32" t="s">
        <v>79</v>
      </c>
      <c r="I159" s="34" t="s">
        <v>671</v>
      </c>
      <c r="J159" s="34" t="s">
        <v>290</v>
      </c>
      <c r="K159" s="35">
        <v>9789666799626</v>
      </c>
      <c r="L159" s="35">
        <v>2021</v>
      </c>
      <c r="M159" s="35">
        <v>12</v>
      </c>
      <c r="N159" s="34" t="s">
        <v>663</v>
      </c>
      <c r="O159" s="27" t="s">
        <v>672</v>
      </c>
      <c r="P159" s="35">
        <v>160156</v>
      </c>
      <c r="Q159" s="36" t="s">
        <v>673</v>
      </c>
      <c r="R159" s="37">
        <v>0.47</v>
      </c>
      <c r="S159" s="35">
        <v>480</v>
      </c>
      <c r="T159" s="35">
        <v>130</v>
      </c>
      <c r="U159" s="35">
        <v>200</v>
      </c>
      <c r="V159" s="34" t="s">
        <v>223</v>
      </c>
      <c r="W159" s="34" t="s">
        <v>77</v>
      </c>
      <c r="X159" s="6"/>
      <c r="Y159" s="6"/>
      <c r="Z159" s="6"/>
      <c r="AA159" s="6"/>
      <c r="AB159" s="6"/>
      <c r="AC159" s="6"/>
      <c r="AD159" s="6"/>
      <c r="AE159" s="6"/>
      <c r="AF159" s="6"/>
      <c r="AG159" s="6"/>
      <c r="AH159" s="6"/>
      <c r="AI159" s="6"/>
      <c r="AJ159" s="6"/>
      <c r="AK159" s="6"/>
      <c r="AL159" s="6"/>
      <c r="AM159" s="6"/>
      <c r="AN159" s="6"/>
      <c r="AO159" s="6"/>
      <c r="AP159" s="6"/>
    </row>
    <row r="160" spans="1:42" ht="11.25" customHeight="1" x14ac:dyDescent="0.3">
      <c r="A160" s="26">
        <v>154</v>
      </c>
      <c r="B160" s="38" t="s">
        <v>674</v>
      </c>
      <c r="C160" s="39">
        <v>6</v>
      </c>
      <c r="D160" s="40">
        <v>220</v>
      </c>
      <c r="E160" s="30"/>
      <c r="F160" s="41">
        <f t="shared" si="1"/>
        <v>0</v>
      </c>
      <c r="G160" s="42" t="s">
        <v>40</v>
      </c>
      <c r="H160" s="42"/>
      <c r="I160" s="44" t="s">
        <v>675</v>
      </c>
      <c r="J160" s="44" t="s">
        <v>290</v>
      </c>
      <c r="K160" s="45">
        <v>9789664480908</v>
      </c>
      <c r="L160" s="45">
        <v>2023</v>
      </c>
      <c r="M160" s="45">
        <v>2</v>
      </c>
      <c r="N160" s="44" t="s">
        <v>663</v>
      </c>
      <c r="O160" s="38" t="s">
        <v>676</v>
      </c>
      <c r="P160" s="45">
        <v>185731</v>
      </c>
      <c r="Q160" s="46" t="s">
        <v>677</v>
      </c>
      <c r="R160" s="48">
        <v>0.28499999999999998</v>
      </c>
      <c r="S160" s="45">
        <v>208</v>
      </c>
      <c r="T160" s="45">
        <v>130</v>
      </c>
      <c r="U160" s="45">
        <v>200</v>
      </c>
      <c r="V160" s="44" t="s">
        <v>223</v>
      </c>
      <c r="W160" s="44" t="s">
        <v>77</v>
      </c>
      <c r="X160" s="6"/>
      <c r="Y160" s="6"/>
      <c r="Z160" s="6"/>
      <c r="AA160" s="6"/>
      <c r="AB160" s="6"/>
      <c r="AC160" s="6"/>
      <c r="AD160" s="6"/>
      <c r="AE160" s="6"/>
      <c r="AF160" s="6"/>
      <c r="AG160" s="6"/>
      <c r="AH160" s="6"/>
      <c r="AI160" s="6"/>
      <c r="AJ160" s="6"/>
      <c r="AK160" s="6"/>
      <c r="AL160" s="6"/>
      <c r="AM160" s="6"/>
      <c r="AN160" s="6"/>
      <c r="AO160" s="6"/>
      <c r="AP160" s="6"/>
    </row>
    <row r="161" spans="1:42" ht="11.25" customHeight="1" x14ac:dyDescent="0.3">
      <c r="A161" s="26">
        <v>155</v>
      </c>
      <c r="B161" s="38" t="s">
        <v>678</v>
      </c>
      <c r="C161" s="39">
        <v>10</v>
      </c>
      <c r="D161" s="40">
        <v>400</v>
      </c>
      <c r="E161" s="30"/>
      <c r="F161" s="41">
        <f t="shared" si="1"/>
        <v>0</v>
      </c>
      <c r="G161" s="42" t="s">
        <v>40</v>
      </c>
      <c r="H161" s="42"/>
      <c r="I161" s="44" t="s">
        <v>679</v>
      </c>
      <c r="J161" s="44" t="s">
        <v>290</v>
      </c>
      <c r="K161" s="45">
        <v>9789664481639</v>
      </c>
      <c r="L161" s="45">
        <v>2023</v>
      </c>
      <c r="M161" s="45">
        <v>8</v>
      </c>
      <c r="N161" s="44" t="s">
        <v>663</v>
      </c>
      <c r="O161" s="38" t="s">
        <v>680</v>
      </c>
      <c r="P161" s="45">
        <v>198150</v>
      </c>
      <c r="Q161" s="46" t="s">
        <v>681</v>
      </c>
      <c r="R161" s="48">
        <v>0.53500000000000003</v>
      </c>
      <c r="S161" s="45">
        <v>552</v>
      </c>
      <c r="T161" s="45">
        <v>130</v>
      </c>
      <c r="U161" s="45">
        <v>200</v>
      </c>
      <c r="V161" s="44" t="s">
        <v>223</v>
      </c>
      <c r="W161" s="44" t="s">
        <v>77</v>
      </c>
      <c r="X161" s="6"/>
      <c r="Y161" s="6"/>
      <c r="Z161" s="6"/>
      <c r="AA161" s="6"/>
      <c r="AB161" s="6"/>
      <c r="AC161" s="6"/>
      <c r="AD161" s="6"/>
      <c r="AE161" s="6"/>
      <c r="AF161" s="6"/>
      <c r="AG161" s="6"/>
      <c r="AH161" s="6"/>
      <c r="AI161" s="6"/>
      <c r="AJ161" s="6"/>
      <c r="AK161" s="6"/>
      <c r="AL161" s="6"/>
      <c r="AM161" s="6"/>
      <c r="AN161" s="6"/>
      <c r="AO161" s="6"/>
      <c r="AP161" s="6"/>
    </row>
    <row r="162" spans="1:42" ht="11.25" customHeight="1" x14ac:dyDescent="0.3">
      <c r="A162" s="26">
        <v>156</v>
      </c>
      <c r="B162" s="38" t="s">
        <v>682</v>
      </c>
      <c r="C162" s="39">
        <v>4</v>
      </c>
      <c r="D162" s="40">
        <v>380</v>
      </c>
      <c r="E162" s="30"/>
      <c r="F162" s="41">
        <f t="shared" si="1"/>
        <v>0</v>
      </c>
      <c r="G162" s="42" t="s">
        <v>40</v>
      </c>
      <c r="H162" s="42"/>
      <c r="I162" s="44" t="s">
        <v>683</v>
      </c>
      <c r="J162" s="44" t="s">
        <v>290</v>
      </c>
      <c r="K162" s="45">
        <v>9789664480090</v>
      </c>
      <c r="L162" s="45">
        <v>2022</v>
      </c>
      <c r="M162" s="45">
        <v>6</v>
      </c>
      <c r="N162" s="44" t="s">
        <v>663</v>
      </c>
      <c r="O162" s="38" t="s">
        <v>684</v>
      </c>
      <c r="P162" s="45">
        <v>171546</v>
      </c>
      <c r="Q162" s="46" t="s">
        <v>685</v>
      </c>
      <c r="R162" s="48">
        <v>0.57999999999999996</v>
      </c>
      <c r="S162" s="45">
        <v>584</v>
      </c>
      <c r="T162" s="45">
        <v>130</v>
      </c>
      <c r="U162" s="45">
        <v>200</v>
      </c>
      <c r="V162" s="44" t="s">
        <v>223</v>
      </c>
      <c r="W162" s="44" t="s">
        <v>77</v>
      </c>
      <c r="X162" s="6"/>
      <c r="Y162" s="6"/>
      <c r="Z162" s="6"/>
      <c r="AA162" s="6"/>
      <c r="AB162" s="6"/>
      <c r="AC162" s="6"/>
      <c r="AD162" s="6"/>
      <c r="AE162" s="6"/>
      <c r="AF162" s="6"/>
      <c r="AG162" s="6"/>
      <c r="AH162" s="6"/>
      <c r="AI162" s="6"/>
      <c r="AJ162" s="6"/>
      <c r="AK162" s="6"/>
      <c r="AL162" s="6"/>
      <c r="AM162" s="6"/>
      <c r="AN162" s="6"/>
      <c r="AO162" s="6"/>
      <c r="AP162" s="6"/>
    </row>
    <row r="163" spans="1:42" ht="11.25" customHeight="1" x14ac:dyDescent="0.3">
      <c r="A163" s="26">
        <v>157</v>
      </c>
      <c r="B163" s="38" t="s">
        <v>686</v>
      </c>
      <c r="C163" s="59">
        <v>8</v>
      </c>
      <c r="D163" s="40">
        <v>500</v>
      </c>
      <c r="E163" s="30"/>
      <c r="F163" s="41">
        <f t="shared" si="1"/>
        <v>0</v>
      </c>
      <c r="G163" s="42" t="s">
        <v>40</v>
      </c>
      <c r="H163" s="60"/>
      <c r="I163" s="44" t="s">
        <v>687</v>
      </c>
      <c r="J163" s="44" t="s">
        <v>290</v>
      </c>
      <c r="K163" s="45">
        <v>9786176799399</v>
      </c>
      <c r="L163" s="45">
        <v>2016</v>
      </c>
      <c r="M163" s="45">
        <v>8</v>
      </c>
      <c r="N163" s="44" t="s">
        <v>663</v>
      </c>
      <c r="O163" s="38" t="s">
        <v>688</v>
      </c>
      <c r="P163" s="45">
        <v>143625</v>
      </c>
      <c r="Q163" s="46" t="s">
        <v>689</v>
      </c>
      <c r="R163" s="47">
        <v>0.65200000000000002</v>
      </c>
      <c r="S163" s="45">
        <v>704</v>
      </c>
      <c r="T163" s="45">
        <v>130</v>
      </c>
      <c r="U163" s="45">
        <v>200</v>
      </c>
      <c r="V163" s="44" t="s">
        <v>223</v>
      </c>
      <c r="W163" s="44" t="s">
        <v>77</v>
      </c>
      <c r="X163" s="6"/>
      <c r="Y163" s="6"/>
      <c r="Z163" s="6"/>
      <c r="AA163" s="6"/>
      <c r="AB163" s="6"/>
      <c r="AC163" s="6"/>
      <c r="AD163" s="6"/>
      <c r="AE163" s="6"/>
      <c r="AF163" s="6"/>
      <c r="AG163" s="6"/>
      <c r="AH163" s="6"/>
      <c r="AI163" s="6"/>
      <c r="AJ163" s="6"/>
      <c r="AK163" s="6"/>
      <c r="AL163" s="6"/>
      <c r="AM163" s="6"/>
      <c r="AN163" s="6"/>
      <c r="AO163" s="6"/>
      <c r="AP163" s="6"/>
    </row>
    <row r="164" spans="1:42" ht="11.25" customHeight="1" x14ac:dyDescent="0.3">
      <c r="A164" s="26">
        <v>158</v>
      </c>
      <c r="B164" s="38" t="s">
        <v>690</v>
      </c>
      <c r="C164" s="39">
        <v>10</v>
      </c>
      <c r="D164" s="40">
        <v>350</v>
      </c>
      <c r="E164" s="30"/>
      <c r="F164" s="41">
        <f t="shared" si="1"/>
        <v>0</v>
      </c>
      <c r="G164" s="42" t="s">
        <v>40</v>
      </c>
      <c r="H164" s="42"/>
      <c r="I164" s="44" t="s">
        <v>687</v>
      </c>
      <c r="J164" s="44" t="s">
        <v>290</v>
      </c>
      <c r="K164" s="45">
        <v>9786176791539</v>
      </c>
      <c r="L164" s="45">
        <v>2015</v>
      </c>
      <c r="M164" s="45">
        <v>8</v>
      </c>
      <c r="N164" s="44" t="s">
        <v>663</v>
      </c>
      <c r="O164" s="38" t="s">
        <v>691</v>
      </c>
      <c r="P164" s="45">
        <v>109556</v>
      </c>
      <c r="Q164" s="46" t="s">
        <v>692</v>
      </c>
      <c r="R164" s="48">
        <v>0.42</v>
      </c>
      <c r="S164" s="45">
        <v>416</v>
      </c>
      <c r="T164" s="45">
        <v>130</v>
      </c>
      <c r="U164" s="45">
        <v>200</v>
      </c>
      <c r="V164" s="44" t="s">
        <v>223</v>
      </c>
      <c r="W164" s="44" t="s">
        <v>77</v>
      </c>
      <c r="X164" s="6"/>
      <c r="Y164" s="6"/>
      <c r="Z164" s="6"/>
      <c r="AA164" s="6"/>
      <c r="AB164" s="6"/>
      <c r="AC164" s="6"/>
      <c r="AD164" s="6"/>
      <c r="AE164" s="6"/>
      <c r="AF164" s="6"/>
      <c r="AG164" s="6"/>
      <c r="AH164" s="6"/>
      <c r="AI164" s="6"/>
      <c r="AJ164" s="6"/>
      <c r="AK164" s="6"/>
      <c r="AL164" s="6"/>
      <c r="AM164" s="6"/>
      <c r="AN164" s="6"/>
      <c r="AO164" s="6"/>
      <c r="AP164" s="6"/>
    </row>
    <row r="165" spans="1:42" ht="11.25" customHeight="1" x14ac:dyDescent="0.3">
      <c r="A165" s="26">
        <v>159</v>
      </c>
      <c r="B165" s="38" t="s">
        <v>693</v>
      </c>
      <c r="C165" s="39">
        <v>8</v>
      </c>
      <c r="D165" s="40">
        <v>400</v>
      </c>
      <c r="E165" s="30"/>
      <c r="F165" s="41">
        <f t="shared" si="1"/>
        <v>0</v>
      </c>
      <c r="G165" s="42" t="s">
        <v>40</v>
      </c>
      <c r="H165" s="60"/>
      <c r="I165" s="44" t="s">
        <v>687</v>
      </c>
      <c r="J165" s="44" t="s">
        <v>290</v>
      </c>
      <c r="K165" s="45">
        <v>9786176797128</v>
      </c>
      <c r="L165" s="45">
        <v>2019</v>
      </c>
      <c r="M165" s="45">
        <v>8</v>
      </c>
      <c r="N165" s="44" t="s">
        <v>663</v>
      </c>
      <c r="O165" s="38" t="s">
        <v>694</v>
      </c>
      <c r="P165" s="45">
        <v>148972</v>
      </c>
      <c r="Q165" s="46" t="s">
        <v>695</v>
      </c>
      <c r="R165" s="48">
        <v>0.51</v>
      </c>
      <c r="S165" s="45">
        <v>536</v>
      </c>
      <c r="T165" s="45">
        <v>130</v>
      </c>
      <c r="U165" s="45">
        <v>200</v>
      </c>
      <c r="V165" s="44" t="s">
        <v>223</v>
      </c>
      <c r="W165" s="44" t="s">
        <v>77</v>
      </c>
      <c r="X165" s="6"/>
      <c r="Y165" s="6"/>
      <c r="Z165" s="6"/>
      <c r="AA165" s="6"/>
      <c r="AB165" s="6"/>
      <c r="AC165" s="6"/>
      <c r="AD165" s="6"/>
      <c r="AE165" s="6"/>
      <c r="AF165" s="6"/>
      <c r="AG165" s="6"/>
      <c r="AH165" s="6"/>
      <c r="AI165" s="6"/>
      <c r="AJ165" s="6"/>
      <c r="AK165" s="6"/>
      <c r="AL165" s="6"/>
      <c r="AM165" s="6"/>
      <c r="AN165" s="6"/>
      <c r="AO165" s="6"/>
      <c r="AP165" s="6"/>
    </row>
    <row r="166" spans="1:42" ht="11.25" customHeight="1" x14ac:dyDescent="0.3">
      <c r="A166" s="26">
        <v>160</v>
      </c>
      <c r="B166" s="38" t="s">
        <v>696</v>
      </c>
      <c r="C166" s="39">
        <v>10</v>
      </c>
      <c r="D166" s="40">
        <v>350</v>
      </c>
      <c r="E166" s="30"/>
      <c r="F166" s="41">
        <f t="shared" si="1"/>
        <v>0</v>
      </c>
      <c r="G166" s="42" t="s">
        <v>40</v>
      </c>
      <c r="H166" s="42"/>
      <c r="I166" s="44" t="s">
        <v>687</v>
      </c>
      <c r="J166" s="44" t="s">
        <v>290</v>
      </c>
      <c r="K166" s="45">
        <v>9789666799879</v>
      </c>
      <c r="L166" s="45">
        <v>2022</v>
      </c>
      <c r="M166" s="45">
        <v>4</v>
      </c>
      <c r="N166" s="44" t="s">
        <v>663</v>
      </c>
      <c r="O166" s="38" t="s">
        <v>697</v>
      </c>
      <c r="P166" s="45">
        <v>166820</v>
      </c>
      <c r="Q166" s="46" t="s">
        <v>698</v>
      </c>
      <c r="R166" s="48">
        <v>0.42</v>
      </c>
      <c r="S166" s="45">
        <v>424</v>
      </c>
      <c r="T166" s="45">
        <v>130</v>
      </c>
      <c r="U166" s="45">
        <v>200</v>
      </c>
      <c r="V166" s="44" t="s">
        <v>223</v>
      </c>
      <c r="W166" s="44" t="s">
        <v>77</v>
      </c>
      <c r="X166" s="6"/>
      <c r="Y166" s="6"/>
      <c r="Z166" s="6"/>
      <c r="AA166" s="6"/>
      <c r="AB166" s="6"/>
      <c r="AC166" s="6"/>
      <c r="AD166" s="6"/>
      <c r="AE166" s="6"/>
      <c r="AF166" s="6"/>
      <c r="AG166" s="6"/>
      <c r="AH166" s="6"/>
      <c r="AI166" s="6"/>
      <c r="AJ166" s="6"/>
      <c r="AK166" s="6"/>
      <c r="AL166" s="6"/>
      <c r="AM166" s="6"/>
      <c r="AN166" s="6"/>
      <c r="AO166" s="6"/>
      <c r="AP166" s="6"/>
    </row>
    <row r="167" spans="1:42" ht="11.25" customHeight="1" x14ac:dyDescent="0.3">
      <c r="A167" s="26">
        <v>161</v>
      </c>
      <c r="B167" s="38" t="s">
        <v>699</v>
      </c>
      <c r="C167" s="39">
        <v>10</v>
      </c>
      <c r="D167" s="40">
        <v>320</v>
      </c>
      <c r="E167" s="30"/>
      <c r="F167" s="41">
        <f t="shared" si="1"/>
        <v>0</v>
      </c>
      <c r="G167" s="42" t="s">
        <v>40</v>
      </c>
      <c r="H167" s="61"/>
      <c r="I167" s="44" t="s">
        <v>687</v>
      </c>
      <c r="J167" s="44" t="s">
        <v>290</v>
      </c>
      <c r="K167" s="45">
        <v>9789664480939</v>
      </c>
      <c r="L167" s="45">
        <v>2023</v>
      </c>
      <c r="M167" s="45">
        <v>3</v>
      </c>
      <c r="N167" s="44" t="s">
        <v>663</v>
      </c>
      <c r="O167" s="38" t="s">
        <v>700</v>
      </c>
      <c r="P167" s="45">
        <v>188819</v>
      </c>
      <c r="Q167" s="46" t="s">
        <v>701</v>
      </c>
      <c r="R167" s="47">
        <v>0.378</v>
      </c>
      <c r="S167" s="45">
        <v>336</v>
      </c>
      <c r="T167" s="45">
        <v>130</v>
      </c>
      <c r="U167" s="45">
        <v>200</v>
      </c>
      <c r="V167" s="44" t="s">
        <v>223</v>
      </c>
      <c r="W167" s="44" t="s">
        <v>77</v>
      </c>
      <c r="X167" s="6"/>
      <c r="Y167" s="6"/>
      <c r="Z167" s="6"/>
      <c r="AA167" s="6"/>
      <c r="AB167" s="6"/>
      <c r="AC167" s="6"/>
      <c r="AD167" s="6"/>
      <c r="AE167" s="6"/>
      <c r="AF167" s="6"/>
      <c r="AG167" s="6"/>
      <c r="AH167" s="6"/>
      <c r="AI167" s="6"/>
      <c r="AJ167" s="6"/>
      <c r="AK167" s="6"/>
      <c r="AL167" s="6"/>
      <c r="AM167" s="6"/>
      <c r="AN167" s="6"/>
      <c r="AO167" s="6"/>
      <c r="AP167" s="6"/>
    </row>
    <row r="168" spans="1:42" ht="11.25" customHeight="1" x14ac:dyDescent="0.3">
      <c r="A168" s="26">
        <v>162</v>
      </c>
      <c r="B168" s="38" t="s">
        <v>702</v>
      </c>
      <c r="C168" s="39">
        <v>8</v>
      </c>
      <c r="D168" s="40">
        <v>250</v>
      </c>
      <c r="E168" s="30"/>
      <c r="F168" s="41">
        <f t="shared" si="1"/>
        <v>0</v>
      </c>
      <c r="G168" s="42" t="s">
        <v>40</v>
      </c>
      <c r="H168" s="60"/>
      <c r="I168" s="44" t="s">
        <v>703</v>
      </c>
      <c r="J168" s="44" t="s">
        <v>290</v>
      </c>
      <c r="K168" s="45">
        <v>9786176798231</v>
      </c>
      <c r="L168" s="45">
        <v>2021</v>
      </c>
      <c r="M168" s="45">
        <v>6</v>
      </c>
      <c r="N168" s="44" t="s">
        <v>663</v>
      </c>
      <c r="O168" s="38" t="s">
        <v>704</v>
      </c>
      <c r="P168" s="45">
        <v>151545</v>
      </c>
      <c r="Q168" s="46" t="s">
        <v>705</v>
      </c>
      <c r="R168" s="48">
        <v>0.44</v>
      </c>
      <c r="S168" s="45">
        <v>424</v>
      </c>
      <c r="T168" s="45">
        <v>130</v>
      </c>
      <c r="U168" s="45">
        <v>200</v>
      </c>
      <c r="V168" s="44" t="s">
        <v>223</v>
      </c>
      <c r="W168" s="44" t="s">
        <v>77</v>
      </c>
      <c r="X168" s="6"/>
      <c r="Y168" s="6"/>
      <c r="Z168" s="6"/>
      <c r="AA168" s="6"/>
      <c r="AB168" s="6"/>
      <c r="AC168" s="6"/>
      <c r="AD168" s="6"/>
      <c r="AE168" s="6"/>
      <c r="AF168" s="6"/>
      <c r="AG168" s="6"/>
      <c r="AH168" s="6"/>
      <c r="AI168" s="6"/>
      <c r="AJ168" s="6"/>
      <c r="AK168" s="6"/>
      <c r="AL168" s="6"/>
      <c r="AM168" s="6"/>
      <c r="AN168" s="6"/>
      <c r="AO168" s="6"/>
      <c r="AP168" s="6"/>
    </row>
    <row r="169" spans="1:42" ht="11.25" hidden="1" customHeight="1" x14ac:dyDescent="0.3">
      <c r="A169" s="26">
        <v>163</v>
      </c>
      <c r="B169" s="38" t="s">
        <v>706</v>
      </c>
      <c r="C169" s="39">
        <v>10</v>
      </c>
      <c r="D169" s="40">
        <v>120</v>
      </c>
      <c r="E169" s="30"/>
      <c r="F169" s="41">
        <f t="shared" si="1"/>
        <v>0</v>
      </c>
      <c r="G169" s="42" t="s">
        <v>40</v>
      </c>
      <c r="H169" s="60" t="s">
        <v>60</v>
      </c>
      <c r="I169" s="44" t="s">
        <v>707</v>
      </c>
      <c r="J169" s="44" t="s">
        <v>290</v>
      </c>
      <c r="K169" s="45">
        <v>9789666799862</v>
      </c>
      <c r="L169" s="45">
        <v>2021</v>
      </c>
      <c r="M169" s="45">
        <v>12</v>
      </c>
      <c r="N169" s="44" t="s">
        <v>663</v>
      </c>
      <c r="O169" s="38" t="s">
        <v>708</v>
      </c>
      <c r="P169" s="45">
        <v>162788</v>
      </c>
      <c r="Q169" s="46" t="s">
        <v>709</v>
      </c>
      <c r="R169" s="48">
        <v>0.27</v>
      </c>
      <c r="S169" s="45">
        <v>200</v>
      </c>
      <c r="T169" s="45">
        <v>130</v>
      </c>
      <c r="U169" s="45">
        <v>200</v>
      </c>
      <c r="V169" s="44" t="s">
        <v>223</v>
      </c>
      <c r="W169" s="44" t="s">
        <v>77</v>
      </c>
      <c r="X169" s="6"/>
      <c r="Y169" s="6"/>
      <c r="Z169" s="6"/>
      <c r="AA169" s="6"/>
      <c r="AB169" s="6"/>
      <c r="AC169" s="6"/>
      <c r="AD169" s="6"/>
      <c r="AE169" s="6"/>
      <c r="AF169" s="6"/>
      <c r="AG169" s="6"/>
      <c r="AH169" s="6"/>
      <c r="AI169" s="6"/>
      <c r="AJ169" s="6"/>
      <c r="AK169" s="6"/>
      <c r="AL169" s="6"/>
      <c r="AM169" s="6"/>
      <c r="AN169" s="6"/>
      <c r="AO169" s="6"/>
      <c r="AP169" s="6"/>
    </row>
    <row r="170" spans="1:42" ht="11.25" customHeight="1" x14ac:dyDescent="0.3">
      <c r="A170" s="26">
        <v>164</v>
      </c>
      <c r="B170" s="38" t="s">
        <v>710</v>
      </c>
      <c r="C170" s="39">
        <v>10</v>
      </c>
      <c r="D170" s="64">
        <v>100</v>
      </c>
      <c r="E170" s="30"/>
      <c r="F170" s="41">
        <f t="shared" si="1"/>
        <v>0</v>
      </c>
      <c r="G170" s="42" t="s">
        <v>40</v>
      </c>
      <c r="H170" s="42" t="s">
        <v>127</v>
      </c>
      <c r="I170" s="44" t="s">
        <v>711</v>
      </c>
      <c r="J170" s="44" t="s">
        <v>290</v>
      </c>
      <c r="K170" s="45">
        <v>9786176797944</v>
      </c>
      <c r="L170" s="45">
        <v>2020</v>
      </c>
      <c r="M170" s="45">
        <v>12</v>
      </c>
      <c r="N170" s="44" t="s">
        <v>663</v>
      </c>
      <c r="O170" s="38" t="s">
        <v>712</v>
      </c>
      <c r="P170" s="45">
        <v>218379</v>
      </c>
      <c r="Q170" s="46" t="s">
        <v>713</v>
      </c>
      <c r="R170" s="48">
        <v>0.315</v>
      </c>
      <c r="S170" s="45">
        <v>288</v>
      </c>
      <c r="T170" s="45">
        <v>130</v>
      </c>
      <c r="U170" s="45">
        <v>200</v>
      </c>
      <c r="V170" s="44" t="s">
        <v>223</v>
      </c>
      <c r="W170" s="44" t="s">
        <v>77</v>
      </c>
      <c r="X170" s="6"/>
      <c r="Y170" s="6"/>
      <c r="Z170" s="6"/>
      <c r="AA170" s="6"/>
      <c r="AB170" s="6"/>
      <c r="AC170" s="6"/>
      <c r="AD170" s="6"/>
      <c r="AE170" s="6"/>
      <c r="AF170" s="6"/>
      <c r="AG170" s="6"/>
      <c r="AH170" s="6"/>
      <c r="AI170" s="6"/>
      <c r="AJ170" s="6"/>
      <c r="AK170" s="6"/>
      <c r="AL170" s="6"/>
      <c r="AM170" s="6"/>
      <c r="AN170" s="6"/>
      <c r="AO170" s="6"/>
      <c r="AP170" s="6"/>
    </row>
    <row r="171" spans="1:42" ht="11.25" hidden="1" customHeight="1" x14ac:dyDescent="0.3">
      <c r="A171" s="26">
        <v>165</v>
      </c>
      <c r="B171" s="38" t="s">
        <v>714</v>
      </c>
      <c r="C171" s="39">
        <v>10</v>
      </c>
      <c r="D171" s="40">
        <v>300</v>
      </c>
      <c r="E171" s="30"/>
      <c r="F171" s="41">
        <f t="shared" si="1"/>
        <v>0</v>
      </c>
      <c r="G171" s="42" t="s">
        <v>40</v>
      </c>
      <c r="H171" s="60" t="s">
        <v>60</v>
      </c>
      <c r="I171" s="44" t="s">
        <v>715</v>
      </c>
      <c r="J171" s="44" t="s">
        <v>290</v>
      </c>
      <c r="K171" s="45">
        <v>9786176795889</v>
      </c>
      <c r="L171" s="45">
        <v>2020</v>
      </c>
      <c r="M171" s="45">
        <v>3</v>
      </c>
      <c r="N171" s="44" t="s">
        <v>663</v>
      </c>
      <c r="O171" s="38" t="s">
        <v>716</v>
      </c>
      <c r="P171" s="45">
        <v>207437</v>
      </c>
      <c r="Q171" s="46" t="s">
        <v>717</v>
      </c>
      <c r="R171" s="48">
        <v>0.41199999999999998</v>
      </c>
      <c r="S171" s="45">
        <v>400</v>
      </c>
      <c r="T171" s="45">
        <v>130</v>
      </c>
      <c r="U171" s="45">
        <v>200</v>
      </c>
      <c r="V171" s="44" t="s">
        <v>223</v>
      </c>
      <c r="W171" s="44" t="s">
        <v>77</v>
      </c>
      <c r="X171" s="6"/>
      <c r="Y171" s="6"/>
      <c r="Z171" s="6"/>
      <c r="AA171" s="6"/>
      <c r="AB171" s="6"/>
      <c r="AC171" s="6"/>
      <c r="AD171" s="6"/>
      <c r="AE171" s="6"/>
      <c r="AF171" s="6"/>
      <c r="AG171" s="6"/>
      <c r="AH171" s="6"/>
      <c r="AI171" s="6"/>
      <c r="AJ171" s="6"/>
      <c r="AK171" s="6"/>
      <c r="AL171" s="6"/>
      <c r="AM171" s="6"/>
      <c r="AN171" s="6"/>
      <c r="AO171" s="6"/>
      <c r="AP171" s="6"/>
    </row>
    <row r="172" spans="1:42" ht="11.25" hidden="1" customHeight="1" x14ac:dyDescent="0.3">
      <c r="A172" s="26">
        <v>166</v>
      </c>
      <c r="B172" s="38" t="s">
        <v>718</v>
      </c>
      <c r="C172" s="39">
        <v>10</v>
      </c>
      <c r="D172" s="40">
        <v>280</v>
      </c>
      <c r="E172" s="30"/>
      <c r="F172" s="41">
        <f t="shared" si="1"/>
        <v>0</v>
      </c>
      <c r="G172" s="42" t="s">
        <v>40</v>
      </c>
      <c r="H172" s="60" t="s">
        <v>60</v>
      </c>
      <c r="I172" s="44" t="s">
        <v>719</v>
      </c>
      <c r="J172" s="44" t="s">
        <v>290</v>
      </c>
      <c r="K172" s="45">
        <v>9786176798026</v>
      </c>
      <c r="L172" s="45">
        <v>2020</v>
      </c>
      <c r="M172" s="45">
        <v>9</v>
      </c>
      <c r="N172" s="44" t="s">
        <v>663</v>
      </c>
      <c r="O172" s="38" t="s">
        <v>720</v>
      </c>
      <c r="P172" s="45">
        <v>214420</v>
      </c>
      <c r="Q172" s="46" t="s">
        <v>721</v>
      </c>
      <c r="R172" s="48">
        <v>0.34200000000000003</v>
      </c>
      <c r="S172" s="45">
        <v>312</v>
      </c>
      <c r="T172" s="45">
        <v>130</v>
      </c>
      <c r="U172" s="45">
        <v>200</v>
      </c>
      <c r="V172" s="44" t="s">
        <v>223</v>
      </c>
      <c r="W172" s="44" t="s">
        <v>77</v>
      </c>
      <c r="X172" s="6"/>
      <c r="Y172" s="6"/>
      <c r="Z172" s="6"/>
      <c r="AA172" s="6"/>
      <c r="AB172" s="6"/>
      <c r="AC172" s="6"/>
      <c r="AD172" s="6"/>
      <c r="AE172" s="6"/>
      <c r="AF172" s="6"/>
      <c r="AG172" s="6"/>
      <c r="AH172" s="6"/>
      <c r="AI172" s="6"/>
      <c r="AJ172" s="6"/>
      <c r="AK172" s="6"/>
      <c r="AL172" s="6"/>
      <c r="AM172" s="6"/>
      <c r="AN172" s="6"/>
      <c r="AO172" s="6"/>
      <c r="AP172" s="6"/>
    </row>
    <row r="173" spans="1:42" ht="11.25" customHeight="1" x14ac:dyDescent="0.3">
      <c r="A173" s="26">
        <v>167</v>
      </c>
      <c r="B173" s="38" t="s">
        <v>722</v>
      </c>
      <c r="C173" s="39">
        <v>10</v>
      </c>
      <c r="D173" s="40">
        <v>280</v>
      </c>
      <c r="E173" s="30"/>
      <c r="F173" s="41">
        <f t="shared" si="1"/>
        <v>0</v>
      </c>
      <c r="G173" s="42" t="s">
        <v>40</v>
      </c>
      <c r="H173" s="43" t="s">
        <v>31</v>
      </c>
      <c r="I173" s="44" t="s">
        <v>719</v>
      </c>
      <c r="J173" s="44" t="s">
        <v>290</v>
      </c>
      <c r="K173" s="45">
        <v>9786176798965</v>
      </c>
      <c r="L173" s="45">
        <v>2021</v>
      </c>
      <c r="M173" s="45">
        <v>6</v>
      </c>
      <c r="N173" s="44" t="s">
        <v>663</v>
      </c>
      <c r="O173" s="38" t="s">
        <v>723</v>
      </c>
      <c r="P173" s="45">
        <v>151057</v>
      </c>
      <c r="Q173" s="46" t="s">
        <v>724</v>
      </c>
      <c r="R173" s="48">
        <v>0.39</v>
      </c>
      <c r="S173" s="45">
        <v>368</v>
      </c>
      <c r="T173" s="45">
        <v>130</v>
      </c>
      <c r="U173" s="45">
        <v>200</v>
      </c>
      <c r="V173" s="44" t="s">
        <v>223</v>
      </c>
      <c r="W173" s="44" t="s">
        <v>77</v>
      </c>
      <c r="X173" s="6"/>
      <c r="Y173" s="6"/>
      <c r="Z173" s="6"/>
      <c r="AA173" s="6"/>
      <c r="AB173" s="6"/>
      <c r="AC173" s="6"/>
      <c r="AD173" s="6"/>
      <c r="AE173" s="6"/>
      <c r="AF173" s="6"/>
      <c r="AG173" s="6"/>
      <c r="AH173" s="6"/>
      <c r="AI173" s="6"/>
      <c r="AJ173" s="6"/>
      <c r="AK173" s="6"/>
      <c r="AL173" s="6"/>
      <c r="AM173" s="6"/>
      <c r="AN173" s="6"/>
      <c r="AO173" s="6"/>
      <c r="AP173" s="6"/>
    </row>
    <row r="174" spans="1:42" ht="11.25" customHeight="1" x14ac:dyDescent="0.3">
      <c r="A174" s="26">
        <v>168</v>
      </c>
      <c r="B174" s="38" t="s">
        <v>725</v>
      </c>
      <c r="C174" s="39">
        <v>10</v>
      </c>
      <c r="D174" s="40">
        <v>280</v>
      </c>
      <c r="E174" s="30"/>
      <c r="F174" s="41">
        <f t="shared" si="1"/>
        <v>0</v>
      </c>
      <c r="G174" s="42" t="s">
        <v>40</v>
      </c>
      <c r="H174" s="43" t="s">
        <v>232</v>
      </c>
      <c r="I174" s="44" t="s">
        <v>719</v>
      </c>
      <c r="J174" s="44" t="s">
        <v>290</v>
      </c>
      <c r="K174" s="45">
        <v>9789666799923</v>
      </c>
      <c r="L174" s="45">
        <v>2022</v>
      </c>
      <c r="M174" s="45">
        <v>4</v>
      </c>
      <c r="N174" s="44" t="s">
        <v>663</v>
      </c>
      <c r="O174" s="38" t="s">
        <v>726</v>
      </c>
      <c r="P174" s="45">
        <v>167482</v>
      </c>
      <c r="Q174" s="46" t="s">
        <v>727</v>
      </c>
      <c r="R174" s="48">
        <v>0.41499999999999998</v>
      </c>
      <c r="S174" s="45">
        <v>392</v>
      </c>
      <c r="T174" s="45">
        <v>130</v>
      </c>
      <c r="U174" s="45">
        <v>200</v>
      </c>
      <c r="V174" s="44" t="s">
        <v>223</v>
      </c>
      <c r="W174" s="44" t="s">
        <v>77</v>
      </c>
      <c r="X174" s="6"/>
      <c r="Y174" s="6"/>
      <c r="Z174" s="6"/>
      <c r="AA174" s="6"/>
      <c r="AB174" s="6"/>
      <c r="AC174" s="6"/>
      <c r="AD174" s="6"/>
      <c r="AE174" s="6"/>
      <c r="AF174" s="6"/>
      <c r="AG174" s="6"/>
      <c r="AH174" s="6"/>
      <c r="AI174" s="6"/>
      <c r="AJ174" s="6"/>
      <c r="AK174" s="6"/>
      <c r="AL174" s="6"/>
      <c r="AM174" s="6"/>
      <c r="AN174" s="6"/>
      <c r="AO174" s="6"/>
      <c r="AP174" s="6"/>
    </row>
    <row r="175" spans="1:42" ht="11.25" customHeight="1" x14ac:dyDescent="0.3">
      <c r="A175" s="26">
        <v>169</v>
      </c>
      <c r="B175" s="27" t="s">
        <v>728</v>
      </c>
      <c r="C175" s="63">
        <v>16</v>
      </c>
      <c r="D175" s="29">
        <v>180</v>
      </c>
      <c r="E175" s="30"/>
      <c r="F175" s="31">
        <f t="shared" si="1"/>
        <v>0</v>
      </c>
      <c r="G175" s="32" t="s">
        <v>40</v>
      </c>
      <c r="H175" s="32" t="s">
        <v>79</v>
      </c>
      <c r="I175" s="34" t="s">
        <v>729</v>
      </c>
      <c r="J175" s="34" t="s">
        <v>290</v>
      </c>
      <c r="K175" s="35">
        <v>9789666799602</v>
      </c>
      <c r="L175" s="35">
        <v>2021</v>
      </c>
      <c r="M175" s="35">
        <v>10</v>
      </c>
      <c r="N175" s="34" t="s">
        <v>663</v>
      </c>
      <c r="O175" s="27" t="s">
        <v>730</v>
      </c>
      <c r="P175" s="35">
        <v>158229</v>
      </c>
      <c r="Q175" s="36" t="s">
        <v>731</v>
      </c>
      <c r="R175" s="37">
        <v>0.26200000000000001</v>
      </c>
      <c r="S175" s="35">
        <v>244</v>
      </c>
      <c r="T175" s="35">
        <v>130</v>
      </c>
      <c r="U175" s="35">
        <v>200</v>
      </c>
      <c r="V175" s="34" t="s">
        <v>223</v>
      </c>
      <c r="W175" s="34" t="s">
        <v>77</v>
      </c>
      <c r="X175" s="6"/>
      <c r="Y175" s="6"/>
      <c r="Z175" s="6"/>
      <c r="AA175" s="6"/>
      <c r="AB175" s="6"/>
      <c r="AC175" s="6"/>
      <c r="AD175" s="6"/>
      <c r="AE175" s="6"/>
      <c r="AF175" s="6"/>
      <c r="AG175" s="6"/>
      <c r="AH175" s="6"/>
      <c r="AI175" s="6"/>
      <c r="AJ175" s="6"/>
      <c r="AK175" s="6"/>
      <c r="AL175" s="6"/>
      <c r="AM175" s="6"/>
      <c r="AN175" s="6"/>
      <c r="AO175" s="6"/>
      <c r="AP175" s="6"/>
    </row>
    <row r="176" spans="1:42" ht="11.25" customHeight="1" x14ac:dyDescent="0.3">
      <c r="A176" s="26">
        <v>170</v>
      </c>
      <c r="B176" s="27" t="s">
        <v>732</v>
      </c>
      <c r="C176" s="63">
        <v>16</v>
      </c>
      <c r="D176" s="29">
        <v>180</v>
      </c>
      <c r="E176" s="30"/>
      <c r="F176" s="31">
        <f t="shared" si="1"/>
        <v>0</v>
      </c>
      <c r="G176" s="32" t="s">
        <v>40</v>
      </c>
      <c r="H176" s="32" t="s">
        <v>79</v>
      </c>
      <c r="I176" s="34" t="s">
        <v>729</v>
      </c>
      <c r="J176" s="34" t="s">
        <v>290</v>
      </c>
      <c r="K176" s="35">
        <v>9789664480595</v>
      </c>
      <c r="L176" s="35">
        <v>2022</v>
      </c>
      <c r="M176" s="35">
        <v>12</v>
      </c>
      <c r="N176" s="34" t="s">
        <v>663</v>
      </c>
      <c r="O176" s="27" t="s">
        <v>733</v>
      </c>
      <c r="P176" s="35">
        <v>178011</v>
      </c>
      <c r="Q176" s="36" t="s">
        <v>734</v>
      </c>
      <c r="R176" s="37">
        <v>0.24199999999999999</v>
      </c>
      <c r="S176" s="35">
        <v>200</v>
      </c>
      <c r="T176" s="35">
        <v>130</v>
      </c>
      <c r="U176" s="35">
        <v>200</v>
      </c>
      <c r="V176" s="34" t="s">
        <v>223</v>
      </c>
      <c r="W176" s="34" t="s">
        <v>77</v>
      </c>
      <c r="X176" s="6"/>
      <c r="Y176" s="6"/>
      <c r="Z176" s="6"/>
      <c r="AA176" s="6"/>
      <c r="AB176" s="6"/>
      <c r="AC176" s="6"/>
      <c r="AD176" s="6"/>
      <c r="AE176" s="6"/>
      <c r="AF176" s="6"/>
      <c r="AG176" s="6"/>
      <c r="AH176" s="6"/>
      <c r="AI176" s="6"/>
      <c r="AJ176" s="6"/>
      <c r="AK176" s="6"/>
      <c r="AL176" s="6"/>
      <c r="AM176" s="6"/>
      <c r="AN176" s="6"/>
      <c r="AO176" s="6"/>
      <c r="AP176" s="6"/>
    </row>
    <row r="177" spans="1:42" ht="11.25" hidden="1" customHeight="1" x14ac:dyDescent="0.3">
      <c r="A177" s="26">
        <v>171</v>
      </c>
      <c r="B177" s="95" t="s">
        <v>735</v>
      </c>
      <c r="C177" s="28">
        <v>20</v>
      </c>
      <c r="D177" s="96">
        <v>150</v>
      </c>
      <c r="E177" s="30"/>
      <c r="F177" s="31">
        <f t="shared" si="1"/>
        <v>0</v>
      </c>
      <c r="G177" s="32" t="s">
        <v>40</v>
      </c>
      <c r="H177" s="83" t="s">
        <v>60</v>
      </c>
      <c r="I177" s="97" t="s">
        <v>736</v>
      </c>
      <c r="J177" s="34" t="s">
        <v>290</v>
      </c>
      <c r="K177" s="36">
        <v>9789664482339</v>
      </c>
      <c r="L177" s="36">
        <v>2023</v>
      </c>
      <c r="M177" s="36">
        <v>11</v>
      </c>
      <c r="N177" s="34" t="s">
        <v>663</v>
      </c>
      <c r="O177" s="95" t="s">
        <v>737</v>
      </c>
      <c r="P177" s="36">
        <v>202930</v>
      </c>
      <c r="Q177" s="36" t="s">
        <v>738</v>
      </c>
      <c r="R177" s="98">
        <v>0.17799999999999999</v>
      </c>
      <c r="S177" s="36">
        <v>95</v>
      </c>
      <c r="T177" s="35">
        <v>130</v>
      </c>
      <c r="U177" s="35">
        <v>200</v>
      </c>
      <c r="V177" s="34" t="s">
        <v>223</v>
      </c>
      <c r="W177" s="34" t="s">
        <v>77</v>
      </c>
      <c r="X177" s="6"/>
      <c r="Y177" s="6"/>
      <c r="Z177" s="6"/>
      <c r="AA177" s="6"/>
      <c r="AB177" s="6"/>
      <c r="AC177" s="6"/>
      <c r="AD177" s="6"/>
      <c r="AE177" s="6"/>
      <c r="AF177" s="6"/>
      <c r="AG177" s="6"/>
      <c r="AH177" s="6"/>
      <c r="AI177" s="6"/>
      <c r="AJ177" s="6"/>
      <c r="AK177" s="6"/>
      <c r="AL177" s="6"/>
      <c r="AM177" s="6"/>
      <c r="AN177" s="6"/>
      <c r="AO177" s="6"/>
      <c r="AP177" s="6"/>
    </row>
    <row r="178" spans="1:42" ht="11.25" customHeight="1" x14ac:dyDescent="0.3">
      <c r="A178" s="26">
        <v>172</v>
      </c>
      <c r="B178" s="38" t="s">
        <v>739</v>
      </c>
      <c r="C178" s="39">
        <v>14</v>
      </c>
      <c r="D178" s="40">
        <v>200</v>
      </c>
      <c r="E178" s="30"/>
      <c r="F178" s="41">
        <f t="shared" si="1"/>
        <v>0</v>
      </c>
      <c r="G178" s="42" t="s">
        <v>40</v>
      </c>
      <c r="H178" s="60"/>
      <c r="I178" s="44" t="s">
        <v>740</v>
      </c>
      <c r="J178" s="44" t="s">
        <v>290</v>
      </c>
      <c r="K178" s="45">
        <v>9786176792840</v>
      </c>
      <c r="L178" s="45">
        <v>2016</v>
      </c>
      <c r="M178" s="45">
        <v>4</v>
      </c>
      <c r="N178" s="44" t="s">
        <v>663</v>
      </c>
      <c r="O178" s="38" t="s">
        <v>741</v>
      </c>
      <c r="P178" s="45">
        <v>121678</v>
      </c>
      <c r="Q178" s="46" t="s">
        <v>742</v>
      </c>
      <c r="R178" s="47">
        <v>0.21199999999999999</v>
      </c>
      <c r="S178" s="45">
        <v>160</v>
      </c>
      <c r="T178" s="45">
        <v>130</v>
      </c>
      <c r="U178" s="45">
        <v>200</v>
      </c>
      <c r="V178" s="44" t="s">
        <v>223</v>
      </c>
      <c r="W178" s="44" t="s">
        <v>77</v>
      </c>
      <c r="X178" s="6"/>
      <c r="Y178" s="6"/>
      <c r="Z178" s="6"/>
      <c r="AA178" s="6"/>
      <c r="AB178" s="6"/>
      <c r="AC178" s="6"/>
      <c r="AD178" s="6"/>
      <c r="AE178" s="6"/>
      <c r="AF178" s="6"/>
      <c r="AG178" s="6"/>
      <c r="AH178" s="6"/>
      <c r="AI178" s="6"/>
      <c r="AJ178" s="6"/>
      <c r="AK178" s="6"/>
      <c r="AL178" s="6"/>
      <c r="AM178" s="6"/>
      <c r="AN178" s="6"/>
      <c r="AO178" s="6"/>
      <c r="AP178" s="6"/>
    </row>
    <row r="179" spans="1:42" ht="11.25" customHeight="1" x14ac:dyDescent="0.3">
      <c r="A179" s="26">
        <v>173</v>
      </c>
      <c r="B179" s="38" t="s">
        <v>743</v>
      </c>
      <c r="C179" s="39">
        <v>10</v>
      </c>
      <c r="D179" s="40">
        <v>200</v>
      </c>
      <c r="E179" s="30"/>
      <c r="F179" s="41">
        <f t="shared" si="1"/>
        <v>0</v>
      </c>
      <c r="G179" s="42" t="s">
        <v>40</v>
      </c>
      <c r="H179" s="61"/>
      <c r="I179" s="44" t="s">
        <v>740</v>
      </c>
      <c r="J179" s="44" t="s">
        <v>290</v>
      </c>
      <c r="K179" s="45">
        <v>9786176793106</v>
      </c>
      <c r="L179" s="45">
        <v>2017</v>
      </c>
      <c r="M179" s="45">
        <v>11</v>
      </c>
      <c r="N179" s="44" t="s">
        <v>663</v>
      </c>
      <c r="O179" s="38" t="s">
        <v>744</v>
      </c>
      <c r="P179" s="45">
        <v>164582</v>
      </c>
      <c r="Q179" s="46" t="s">
        <v>745</v>
      </c>
      <c r="R179" s="47">
        <v>0.27600000000000002</v>
      </c>
      <c r="S179" s="45">
        <v>240</v>
      </c>
      <c r="T179" s="45">
        <v>130</v>
      </c>
      <c r="U179" s="45">
        <v>200</v>
      </c>
      <c r="V179" s="44" t="s">
        <v>223</v>
      </c>
      <c r="W179" s="44" t="s">
        <v>77</v>
      </c>
      <c r="X179" s="6"/>
      <c r="Y179" s="6"/>
      <c r="Z179" s="6"/>
      <c r="AA179" s="6"/>
      <c r="AB179" s="6"/>
      <c r="AC179" s="6"/>
      <c r="AD179" s="6"/>
      <c r="AE179" s="6"/>
      <c r="AF179" s="6"/>
      <c r="AG179" s="6"/>
      <c r="AH179" s="6"/>
      <c r="AI179" s="6"/>
      <c r="AJ179" s="6"/>
      <c r="AK179" s="6"/>
      <c r="AL179" s="6"/>
      <c r="AM179" s="6"/>
      <c r="AN179" s="6"/>
      <c r="AO179" s="6"/>
      <c r="AP179" s="6"/>
    </row>
    <row r="180" spans="1:42" ht="11.25" hidden="1" customHeight="1" x14ac:dyDescent="0.3">
      <c r="A180" s="26">
        <v>174</v>
      </c>
      <c r="B180" s="38" t="s">
        <v>746</v>
      </c>
      <c r="C180" s="39">
        <v>10</v>
      </c>
      <c r="D180" s="40">
        <v>300</v>
      </c>
      <c r="E180" s="30"/>
      <c r="F180" s="41">
        <f t="shared" si="1"/>
        <v>0</v>
      </c>
      <c r="G180" s="42" t="s">
        <v>40</v>
      </c>
      <c r="H180" s="61" t="s">
        <v>60</v>
      </c>
      <c r="I180" s="44" t="s">
        <v>740</v>
      </c>
      <c r="J180" s="44" t="s">
        <v>290</v>
      </c>
      <c r="K180" s="45">
        <v>9786176793557</v>
      </c>
      <c r="L180" s="45">
        <v>2017</v>
      </c>
      <c r="M180" s="45">
        <v>5</v>
      </c>
      <c r="N180" s="44" t="s">
        <v>663</v>
      </c>
      <c r="O180" s="38" t="s">
        <v>747</v>
      </c>
      <c r="P180" s="45">
        <v>156041</v>
      </c>
      <c r="Q180" s="46" t="s">
        <v>748</v>
      </c>
      <c r="R180" s="48">
        <v>0.28499999999999998</v>
      </c>
      <c r="S180" s="45">
        <v>256</v>
      </c>
      <c r="T180" s="45">
        <v>130</v>
      </c>
      <c r="U180" s="45">
        <v>200</v>
      </c>
      <c r="V180" s="44" t="s">
        <v>223</v>
      </c>
      <c r="W180" s="44" t="s">
        <v>77</v>
      </c>
      <c r="X180" s="6"/>
      <c r="Y180" s="6"/>
      <c r="Z180" s="6"/>
      <c r="AA180" s="6"/>
      <c r="AB180" s="6"/>
      <c r="AC180" s="6"/>
      <c r="AD180" s="6"/>
      <c r="AE180" s="6"/>
      <c r="AF180" s="6"/>
      <c r="AG180" s="6"/>
      <c r="AH180" s="6"/>
      <c r="AI180" s="6"/>
      <c r="AJ180" s="6"/>
      <c r="AK180" s="6"/>
      <c r="AL180" s="6"/>
      <c r="AM180" s="6"/>
      <c r="AN180" s="6"/>
      <c r="AO180" s="6"/>
      <c r="AP180" s="6"/>
    </row>
    <row r="181" spans="1:42" ht="11.25" customHeight="1" x14ac:dyDescent="0.3">
      <c r="A181" s="26">
        <v>175</v>
      </c>
      <c r="B181" s="38" t="s">
        <v>749</v>
      </c>
      <c r="C181" s="39">
        <v>10</v>
      </c>
      <c r="D181" s="40">
        <v>300</v>
      </c>
      <c r="E181" s="30"/>
      <c r="F181" s="41">
        <f t="shared" si="1"/>
        <v>0</v>
      </c>
      <c r="G181" s="42" t="s">
        <v>40</v>
      </c>
      <c r="H181" s="61"/>
      <c r="I181" s="44" t="s">
        <v>740</v>
      </c>
      <c r="J181" s="44" t="s">
        <v>290</v>
      </c>
      <c r="K181" s="45">
        <v>9786176798958</v>
      </c>
      <c r="L181" s="45">
        <v>2021</v>
      </c>
      <c r="M181" s="45">
        <v>3</v>
      </c>
      <c r="N181" s="44" t="s">
        <v>663</v>
      </c>
      <c r="O181" s="38" t="s">
        <v>750</v>
      </c>
      <c r="P181" s="45">
        <v>146083</v>
      </c>
      <c r="Q181" s="46" t="s">
        <v>751</v>
      </c>
      <c r="R181" s="47">
        <v>0.41</v>
      </c>
      <c r="S181" s="45">
        <v>392</v>
      </c>
      <c r="T181" s="45">
        <v>130</v>
      </c>
      <c r="U181" s="45">
        <v>200</v>
      </c>
      <c r="V181" s="44" t="s">
        <v>223</v>
      </c>
      <c r="W181" s="44" t="s">
        <v>77</v>
      </c>
      <c r="X181" s="6"/>
      <c r="Y181" s="6"/>
      <c r="Z181" s="6"/>
      <c r="AA181" s="6"/>
      <c r="AB181" s="6"/>
      <c r="AC181" s="6"/>
      <c r="AD181" s="6"/>
      <c r="AE181" s="6"/>
      <c r="AF181" s="6"/>
      <c r="AG181" s="6"/>
      <c r="AH181" s="6"/>
      <c r="AI181" s="6"/>
      <c r="AJ181" s="6"/>
      <c r="AK181" s="6"/>
      <c r="AL181" s="6"/>
      <c r="AM181" s="6"/>
      <c r="AN181" s="6"/>
      <c r="AO181" s="6"/>
      <c r="AP181" s="6"/>
    </row>
    <row r="182" spans="1:42" ht="11.25" hidden="1" customHeight="1" x14ac:dyDescent="0.3">
      <c r="A182" s="26">
        <v>176</v>
      </c>
      <c r="B182" s="38" t="s">
        <v>752</v>
      </c>
      <c r="C182" s="39">
        <v>10</v>
      </c>
      <c r="D182" s="40">
        <v>380</v>
      </c>
      <c r="E182" s="30"/>
      <c r="F182" s="41">
        <f t="shared" si="1"/>
        <v>0</v>
      </c>
      <c r="G182" s="42" t="s">
        <v>40</v>
      </c>
      <c r="H182" s="60" t="s">
        <v>60</v>
      </c>
      <c r="I182" s="44" t="s">
        <v>753</v>
      </c>
      <c r="J182" s="44" t="s">
        <v>290</v>
      </c>
      <c r="K182" s="45">
        <v>9786176794837</v>
      </c>
      <c r="L182" s="45">
        <v>2018</v>
      </c>
      <c r="M182" s="45">
        <v>2</v>
      </c>
      <c r="N182" s="44" t="s">
        <v>754</v>
      </c>
      <c r="O182" s="38" t="s">
        <v>755</v>
      </c>
      <c r="P182" s="45">
        <v>169118</v>
      </c>
      <c r="Q182" s="46" t="s">
        <v>756</v>
      </c>
      <c r="R182" s="48">
        <v>0.36199999999999999</v>
      </c>
      <c r="S182" s="45">
        <v>304</v>
      </c>
      <c r="T182" s="45">
        <v>130</v>
      </c>
      <c r="U182" s="45">
        <v>200</v>
      </c>
      <c r="V182" s="44" t="s">
        <v>223</v>
      </c>
      <c r="W182" s="44" t="s">
        <v>77</v>
      </c>
      <c r="X182" s="6"/>
      <c r="Y182" s="6"/>
      <c r="Z182" s="6"/>
      <c r="AA182" s="6"/>
      <c r="AB182" s="6"/>
      <c r="AC182" s="6"/>
      <c r="AD182" s="6"/>
      <c r="AE182" s="6"/>
      <c r="AF182" s="6"/>
      <c r="AG182" s="6"/>
      <c r="AH182" s="6"/>
      <c r="AI182" s="6"/>
      <c r="AJ182" s="6"/>
      <c r="AK182" s="6"/>
      <c r="AL182" s="6"/>
      <c r="AM182" s="6"/>
      <c r="AN182" s="6"/>
      <c r="AO182" s="6"/>
      <c r="AP182" s="6"/>
    </row>
    <row r="183" spans="1:42" ht="11.25" hidden="1" customHeight="1" x14ac:dyDescent="0.3">
      <c r="A183" s="26">
        <v>177</v>
      </c>
      <c r="B183" s="38" t="s">
        <v>757</v>
      </c>
      <c r="C183" s="39">
        <v>10</v>
      </c>
      <c r="D183" s="40">
        <v>380</v>
      </c>
      <c r="E183" s="30"/>
      <c r="F183" s="41">
        <f t="shared" si="1"/>
        <v>0</v>
      </c>
      <c r="G183" s="42" t="s">
        <v>40</v>
      </c>
      <c r="H183" s="60" t="s">
        <v>60</v>
      </c>
      <c r="I183" s="44" t="s">
        <v>753</v>
      </c>
      <c r="J183" s="44" t="s">
        <v>290</v>
      </c>
      <c r="K183" s="45">
        <v>9786176795384</v>
      </c>
      <c r="L183" s="45">
        <v>2018</v>
      </c>
      <c r="M183" s="45">
        <v>11</v>
      </c>
      <c r="N183" s="44" t="s">
        <v>754</v>
      </c>
      <c r="O183" s="38" t="s">
        <v>758</v>
      </c>
      <c r="P183" s="45">
        <v>183123</v>
      </c>
      <c r="Q183" s="46" t="s">
        <v>759</v>
      </c>
      <c r="R183" s="48">
        <v>0.41499999999999998</v>
      </c>
      <c r="S183" s="45">
        <v>360</v>
      </c>
      <c r="T183" s="45">
        <v>130</v>
      </c>
      <c r="U183" s="45">
        <v>200</v>
      </c>
      <c r="V183" s="44" t="s">
        <v>223</v>
      </c>
      <c r="W183" s="44" t="s">
        <v>77</v>
      </c>
      <c r="X183" s="6"/>
      <c r="Y183" s="6"/>
      <c r="Z183" s="6"/>
      <c r="AA183" s="6"/>
      <c r="AB183" s="6"/>
      <c r="AC183" s="6"/>
      <c r="AD183" s="6"/>
      <c r="AE183" s="6"/>
      <c r="AF183" s="6"/>
      <c r="AG183" s="6"/>
      <c r="AH183" s="6"/>
      <c r="AI183" s="6"/>
      <c r="AJ183" s="6"/>
      <c r="AK183" s="6"/>
      <c r="AL183" s="6"/>
      <c r="AM183" s="6"/>
      <c r="AN183" s="6"/>
      <c r="AO183" s="6"/>
      <c r="AP183" s="6"/>
    </row>
    <row r="184" spans="1:42" ht="11.25" customHeight="1" x14ac:dyDescent="0.3">
      <c r="A184" s="26">
        <v>178</v>
      </c>
      <c r="B184" s="38" t="s">
        <v>760</v>
      </c>
      <c r="C184" s="39">
        <v>10</v>
      </c>
      <c r="D184" s="40">
        <v>380</v>
      </c>
      <c r="E184" s="30"/>
      <c r="F184" s="41">
        <f t="shared" si="1"/>
        <v>0</v>
      </c>
      <c r="G184" s="42" t="s">
        <v>40</v>
      </c>
      <c r="H184" s="60"/>
      <c r="I184" s="44" t="s">
        <v>753</v>
      </c>
      <c r="J184" s="44" t="s">
        <v>290</v>
      </c>
      <c r="K184" s="45">
        <v>9786176797265</v>
      </c>
      <c r="L184" s="45">
        <v>2019</v>
      </c>
      <c r="M184" s="45">
        <v>9</v>
      </c>
      <c r="N184" s="44" t="s">
        <v>754</v>
      </c>
      <c r="O184" s="38" t="s">
        <v>761</v>
      </c>
      <c r="P184" s="45">
        <v>149089</v>
      </c>
      <c r="Q184" s="46" t="s">
        <v>762</v>
      </c>
      <c r="R184" s="48">
        <v>0.47399999999999998</v>
      </c>
      <c r="S184" s="45">
        <v>424</v>
      </c>
      <c r="T184" s="45">
        <v>130</v>
      </c>
      <c r="U184" s="45">
        <v>200</v>
      </c>
      <c r="V184" s="44" t="s">
        <v>223</v>
      </c>
      <c r="W184" s="44" t="s">
        <v>77</v>
      </c>
      <c r="X184" s="6"/>
      <c r="Y184" s="6"/>
      <c r="Z184" s="6"/>
      <c r="AA184" s="6"/>
      <c r="AB184" s="6"/>
      <c r="AC184" s="6"/>
      <c r="AD184" s="6"/>
      <c r="AE184" s="6"/>
      <c r="AF184" s="6"/>
      <c r="AG184" s="6"/>
      <c r="AH184" s="6"/>
      <c r="AI184" s="6"/>
      <c r="AJ184" s="6"/>
      <c r="AK184" s="6"/>
      <c r="AL184" s="6"/>
      <c r="AM184" s="6"/>
      <c r="AN184" s="6"/>
      <c r="AO184" s="6"/>
      <c r="AP184" s="6"/>
    </row>
    <row r="185" spans="1:42" ht="11.25" customHeight="1" x14ac:dyDescent="0.3">
      <c r="A185" s="26">
        <v>179</v>
      </c>
      <c r="B185" s="27" t="s">
        <v>763</v>
      </c>
      <c r="C185" s="28">
        <v>10</v>
      </c>
      <c r="D185" s="29">
        <v>380</v>
      </c>
      <c r="E185" s="30"/>
      <c r="F185" s="31">
        <f t="shared" si="1"/>
        <v>0</v>
      </c>
      <c r="G185" s="32" t="s">
        <v>40</v>
      </c>
      <c r="H185" s="99" t="s">
        <v>79</v>
      </c>
      <c r="I185" s="34" t="s">
        <v>753</v>
      </c>
      <c r="J185" s="34" t="s">
        <v>290</v>
      </c>
      <c r="K185" s="35">
        <v>9786176792437</v>
      </c>
      <c r="L185" s="35">
        <v>2019</v>
      </c>
      <c r="M185" s="35">
        <v>11</v>
      </c>
      <c r="N185" s="34" t="s">
        <v>754</v>
      </c>
      <c r="O185" s="27" t="s">
        <v>764</v>
      </c>
      <c r="P185" s="35">
        <v>199223</v>
      </c>
      <c r="Q185" s="36" t="s">
        <v>765</v>
      </c>
      <c r="R185" s="98">
        <v>0.45</v>
      </c>
      <c r="S185" s="35">
        <v>408</v>
      </c>
      <c r="T185" s="35">
        <v>130</v>
      </c>
      <c r="U185" s="35">
        <v>200</v>
      </c>
      <c r="V185" s="34" t="s">
        <v>223</v>
      </c>
      <c r="W185" s="34" t="s">
        <v>77</v>
      </c>
      <c r="X185" s="6"/>
      <c r="Y185" s="6"/>
      <c r="Z185" s="6"/>
      <c r="AA185" s="6"/>
      <c r="AB185" s="6"/>
      <c r="AC185" s="6"/>
      <c r="AD185" s="6"/>
      <c r="AE185" s="6"/>
      <c r="AF185" s="6"/>
      <c r="AG185" s="6"/>
      <c r="AH185" s="6"/>
      <c r="AI185" s="6"/>
      <c r="AJ185" s="6"/>
      <c r="AK185" s="6"/>
      <c r="AL185" s="6"/>
      <c r="AM185" s="6"/>
      <c r="AN185" s="6"/>
      <c r="AO185" s="6"/>
      <c r="AP185" s="6"/>
    </row>
    <row r="186" spans="1:42" ht="11.25" customHeight="1" x14ac:dyDescent="0.3">
      <c r="A186" s="26">
        <v>180</v>
      </c>
      <c r="B186" s="38" t="s">
        <v>766</v>
      </c>
      <c r="C186" s="39">
        <v>6</v>
      </c>
      <c r="D186" s="40">
        <v>380</v>
      </c>
      <c r="E186" s="30"/>
      <c r="F186" s="41">
        <f t="shared" si="1"/>
        <v>0</v>
      </c>
      <c r="G186" s="42" t="s">
        <v>40</v>
      </c>
      <c r="H186" s="42"/>
      <c r="I186" s="44" t="s">
        <v>753</v>
      </c>
      <c r="J186" s="44" t="s">
        <v>290</v>
      </c>
      <c r="K186" s="45">
        <v>9786176798828</v>
      </c>
      <c r="L186" s="45">
        <v>2021</v>
      </c>
      <c r="M186" s="45">
        <v>3</v>
      </c>
      <c r="N186" s="44" t="s">
        <v>754</v>
      </c>
      <c r="O186" s="38" t="s">
        <v>767</v>
      </c>
      <c r="P186" s="45">
        <v>145043</v>
      </c>
      <c r="Q186" s="46" t="s">
        <v>768</v>
      </c>
      <c r="R186" s="48">
        <v>0.49</v>
      </c>
      <c r="S186" s="45">
        <v>444</v>
      </c>
      <c r="T186" s="45">
        <v>130</v>
      </c>
      <c r="U186" s="45">
        <v>200</v>
      </c>
      <c r="V186" s="44" t="s">
        <v>223</v>
      </c>
      <c r="W186" s="44" t="s">
        <v>77</v>
      </c>
      <c r="X186" s="6"/>
      <c r="Y186" s="6"/>
      <c r="Z186" s="6"/>
      <c r="AA186" s="6"/>
      <c r="AB186" s="6"/>
      <c r="AC186" s="6"/>
      <c r="AD186" s="6"/>
      <c r="AE186" s="6"/>
      <c r="AF186" s="6"/>
      <c r="AG186" s="6"/>
      <c r="AH186" s="6"/>
      <c r="AI186" s="6"/>
      <c r="AJ186" s="6"/>
      <c r="AK186" s="6"/>
      <c r="AL186" s="6"/>
      <c r="AM186" s="6"/>
      <c r="AN186" s="6"/>
      <c r="AO186" s="6"/>
      <c r="AP186" s="6"/>
    </row>
    <row r="187" spans="1:42" ht="11.25" customHeight="1" x14ac:dyDescent="0.3">
      <c r="A187" s="26">
        <v>181</v>
      </c>
      <c r="B187" s="38" t="s">
        <v>769</v>
      </c>
      <c r="C187" s="39">
        <v>10</v>
      </c>
      <c r="D187" s="40">
        <v>380</v>
      </c>
      <c r="E187" s="30"/>
      <c r="F187" s="41">
        <f t="shared" si="1"/>
        <v>0</v>
      </c>
      <c r="G187" s="42" t="s">
        <v>40</v>
      </c>
      <c r="H187" s="60"/>
      <c r="I187" s="44" t="s">
        <v>753</v>
      </c>
      <c r="J187" s="44" t="s">
        <v>290</v>
      </c>
      <c r="K187" s="45">
        <v>9786176794691</v>
      </c>
      <c r="L187" s="45">
        <v>2017</v>
      </c>
      <c r="M187" s="45">
        <v>11</v>
      </c>
      <c r="N187" s="44" t="s">
        <v>754</v>
      </c>
      <c r="O187" s="38" t="s">
        <v>770</v>
      </c>
      <c r="P187" s="45">
        <v>164580</v>
      </c>
      <c r="Q187" s="46" t="s">
        <v>771</v>
      </c>
      <c r="R187" s="47">
        <v>0.33700000000000002</v>
      </c>
      <c r="S187" s="45">
        <v>280</v>
      </c>
      <c r="T187" s="45">
        <v>130</v>
      </c>
      <c r="U187" s="45">
        <v>200</v>
      </c>
      <c r="V187" s="44" t="s">
        <v>223</v>
      </c>
      <c r="W187" s="44" t="s">
        <v>77</v>
      </c>
      <c r="X187" s="6"/>
      <c r="Y187" s="6"/>
      <c r="Z187" s="6"/>
      <c r="AA187" s="6"/>
      <c r="AB187" s="6"/>
      <c r="AC187" s="6"/>
      <c r="AD187" s="6"/>
      <c r="AE187" s="6"/>
      <c r="AF187" s="6"/>
      <c r="AG187" s="6"/>
      <c r="AH187" s="6"/>
      <c r="AI187" s="6"/>
      <c r="AJ187" s="6"/>
      <c r="AK187" s="6"/>
      <c r="AL187" s="6"/>
      <c r="AM187" s="6"/>
      <c r="AN187" s="6"/>
      <c r="AO187" s="6"/>
      <c r="AP187" s="6"/>
    </row>
    <row r="188" spans="1:42" ht="11.25" customHeight="1" x14ac:dyDescent="0.3">
      <c r="A188" s="26">
        <v>182</v>
      </c>
      <c r="B188" s="38" t="s">
        <v>772</v>
      </c>
      <c r="C188" s="39">
        <v>10</v>
      </c>
      <c r="D188" s="40">
        <v>380</v>
      </c>
      <c r="E188" s="30"/>
      <c r="F188" s="41">
        <f t="shared" si="1"/>
        <v>0</v>
      </c>
      <c r="G188" s="42" t="s">
        <v>40</v>
      </c>
      <c r="H188" s="42"/>
      <c r="I188" s="44" t="s">
        <v>753</v>
      </c>
      <c r="J188" s="44" t="s">
        <v>290</v>
      </c>
      <c r="K188" s="45">
        <v>9786176795247</v>
      </c>
      <c r="L188" s="45">
        <v>2018</v>
      </c>
      <c r="M188" s="45">
        <v>7</v>
      </c>
      <c r="N188" s="44" t="s">
        <v>754</v>
      </c>
      <c r="O188" s="38" t="s">
        <v>773</v>
      </c>
      <c r="P188" s="45">
        <v>178531</v>
      </c>
      <c r="Q188" s="46" t="s">
        <v>774</v>
      </c>
      <c r="R188" s="48">
        <v>0.44</v>
      </c>
      <c r="S188" s="45">
        <v>384</v>
      </c>
      <c r="T188" s="45">
        <v>130</v>
      </c>
      <c r="U188" s="45">
        <v>200</v>
      </c>
      <c r="V188" s="44" t="s">
        <v>223</v>
      </c>
      <c r="W188" s="44" t="s">
        <v>77</v>
      </c>
      <c r="X188" s="6"/>
      <c r="Y188" s="6"/>
      <c r="Z188" s="6"/>
      <c r="AA188" s="6"/>
      <c r="AB188" s="6"/>
      <c r="AC188" s="6"/>
      <c r="AD188" s="6"/>
      <c r="AE188" s="6"/>
      <c r="AF188" s="6"/>
      <c r="AG188" s="6"/>
      <c r="AH188" s="6"/>
      <c r="AI188" s="6"/>
      <c r="AJ188" s="6"/>
      <c r="AK188" s="6"/>
      <c r="AL188" s="6"/>
      <c r="AM188" s="6"/>
      <c r="AN188" s="6"/>
      <c r="AO188" s="6"/>
      <c r="AP188" s="6"/>
    </row>
    <row r="189" spans="1:42" ht="11.25" customHeight="1" x14ac:dyDescent="0.3">
      <c r="A189" s="26">
        <v>183</v>
      </c>
      <c r="B189" s="38" t="s">
        <v>775</v>
      </c>
      <c r="C189" s="39">
        <v>10</v>
      </c>
      <c r="D189" s="40">
        <v>380</v>
      </c>
      <c r="E189" s="30"/>
      <c r="F189" s="41">
        <f t="shared" si="1"/>
        <v>0</v>
      </c>
      <c r="G189" s="42" t="s">
        <v>40</v>
      </c>
      <c r="H189" s="42"/>
      <c r="I189" s="44" t="s">
        <v>753</v>
      </c>
      <c r="J189" s="44" t="s">
        <v>290</v>
      </c>
      <c r="K189" s="45">
        <v>9786176797326</v>
      </c>
      <c r="L189" s="45">
        <v>2019</v>
      </c>
      <c r="M189" s="45">
        <v>10</v>
      </c>
      <c r="N189" s="44" t="s">
        <v>754</v>
      </c>
      <c r="O189" s="38" t="s">
        <v>776</v>
      </c>
      <c r="P189" s="45">
        <v>197704</v>
      </c>
      <c r="Q189" s="46" t="s">
        <v>777</v>
      </c>
      <c r="R189" s="48">
        <v>0.42399999999999999</v>
      </c>
      <c r="S189" s="45">
        <v>368</v>
      </c>
      <c r="T189" s="45">
        <v>130</v>
      </c>
      <c r="U189" s="45">
        <v>200</v>
      </c>
      <c r="V189" s="44" t="s">
        <v>223</v>
      </c>
      <c r="W189" s="44" t="s">
        <v>77</v>
      </c>
      <c r="X189" s="6"/>
      <c r="Y189" s="6"/>
      <c r="Z189" s="6"/>
      <c r="AA189" s="6"/>
      <c r="AB189" s="6"/>
      <c r="AC189" s="6"/>
      <c r="AD189" s="6"/>
      <c r="AE189" s="6"/>
      <c r="AF189" s="6"/>
      <c r="AG189" s="6"/>
      <c r="AH189" s="6"/>
      <c r="AI189" s="6"/>
      <c r="AJ189" s="6"/>
      <c r="AK189" s="6"/>
      <c r="AL189" s="6"/>
      <c r="AM189" s="6"/>
      <c r="AN189" s="6"/>
      <c r="AO189" s="6"/>
      <c r="AP189" s="6"/>
    </row>
    <row r="190" spans="1:42" ht="11.25" customHeight="1" x14ac:dyDescent="0.3">
      <c r="A190" s="26">
        <v>184</v>
      </c>
      <c r="B190" s="38" t="s">
        <v>778</v>
      </c>
      <c r="C190" s="39">
        <v>10</v>
      </c>
      <c r="D190" s="40">
        <v>380</v>
      </c>
      <c r="E190" s="30"/>
      <c r="F190" s="41">
        <f t="shared" si="1"/>
        <v>0</v>
      </c>
      <c r="G190" s="42" t="s">
        <v>40</v>
      </c>
      <c r="H190" s="62"/>
      <c r="I190" s="44" t="s">
        <v>753</v>
      </c>
      <c r="J190" s="44" t="s">
        <v>290</v>
      </c>
      <c r="K190" s="45">
        <v>9786176797807</v>
      </c>
      <c r="L190" s="45">
        <v>2021</v>
      </c>
      <c r="M190" s="45">
        <v>1</v>
      </c>
      <c r="N190" s="44" t="s">
        <v>754</v>
      </c>
      <c r="O190" s="38" t="s">
        <v>779</v>
      </c>
      <c r="P190" s="45">
        <v>142947</v>
      </c>
      <c r="Q190" s="46" t="s">
        <v>780</v>
      </c>
      <c r="R190" s="47">
        <v>0.45</v>
      </c>
      <c r="S190" s="45">
        <v>400</v>
      </c>
      <c r="T190" s="45">
        <v>130</v>
      </c>
      <c r="U190" s="45">
        <v>200</v>
      </c>
      <c r="V190" s="44" t="s">
        <v>223</v>
      </c>
      <c r="W190" s="44" t="s">
        <v>77</v>
      </c>
      <c r="X190" s="6"/>
      <c r="Y190" s="6"/>
      <c r="Z190" s="6"/>
      <c r="AA190" s="6"/>
      <c r="AB190" s="6"/>
      <c r="AC190" s="6"/>
      <c r="AD190" s="6"/>
      <c r="AE190" s="6"/>
      <c r="AF190" s="6"/>
      <c r="AG190" s="6"/>
      <c r="AH190" s="6"/>
      <c r="AI190" s="6"/>
      <c r="AJ190" s="6"/>
      <c r="AK190" s="6"/>
      <c r="AL190" s="6"/>
      <c r="AM190" s="6"/>
      <c r="AN190" s="6"/>
      <c r="AO190" s="6"/>
      <c r="AP190" s="6"/>
    </row>
    <row r="191" spans="1:42" ht="11.25" customHeight="1" x14ac:dyDescent="0.3">
      <c r="A191" s="26">
        <v>185</v>
      </c>
      <c r="B191" s="38" t="s">
        <v>781</v>
      </c>
      <c r="C191" s="39">
        <v>10</v>
      </c>
      <c r="D191" s="40">
        <v>380</v>
      </c>
      <c r="E191" s="30"/>
      <c r="F191" s="41">
        <f t="shared" si="1"/>
        <v>0</v>
      </c>
      <c r="G191" s="42" t="s">
        <v>40</v>
      </c>
      <c r="H191" s="42"/>
      <c r="I191" s="44" t="s">
        <v>753</v>
      </c>
      <c r="J191" s="44" t="s">
        <v>290</v>
      </c>
      <c r="K191" s="45">
        <v>9786176799115</v>
      </c>
      <c r="L191" s="45">
        <v>2022</v>
      </c>
      <c r="M191" s="45">
        <v>5</v>
      </c>
      <c r="N191" s="44" t="s">
        <v>754</v>
      </c>
      <c r="O191" s="38" t="s">
        <v>782</v>
      </c>
      <c r="P191" s="45">
        <v>146643</v>
      </c>
      <c r="Q191" s="46" t="s">
        <v>783</v>
      </c>
      <c r="R191" s="48">
        <v>0.44500000000000001</v>
      </c>
      <c r="S191" s="45">
        <v>384</v>
      </c>
      <c r="T191" s="45">
        <v>130</v>
      </c>
      <c r="U191" s="45">
        <v>200</v>
      </c>
      <c r="V191" s="44" t="s">
        <v>223</v>
      </c>
      <c r="W191" s="44" t="s">
        <v>77</v>
      </c>
      <c r="X191" s="6"/>
      <c r="Y191" s="6"/>
      <c r="Z191" s="6"/>
      <c r="AA191" s="6"/>
      <c r="AB191" s="6"/>
      <c r="AC191" s="6"/>
      <c r="AD191" s="6"/>
      <c r="AE191" s="6"/>
      <c r="AF191" s="6"/>
      <c r="AG191" s="6"/>
      <c r="AH191" s="6"/>
      <c r="AI191" s="6"/>
      <c r="AJ191" s="6"/>
      <c r="AK191" s="6"/>
      <c r="AL191" s="6"/>
      <c r="AM191" s="6"/>
      <c r="AN191" s="6"/>
      <c r="AO191" s="6"/>
      <c r="AP191" s="6"/>
    </row>
    <row r="192" spans="1:42" ht="11.25" customHeight="1" x14ac:dyDescent="0.3">
      <c r="A192" s="26">
        <v>186</v>
      </c>
      <c r="B192" s="38" t="s">
        <v>784</v>
      </c>
      <c r="C192" s="39">
        <v>6</v>
      </c>
      <c r="D192" s="40">
        <v>380</v>
      </c>
      <c r="E192" s="30"/>
      <c r="F192" s="41">
        <f t="shared" si="1"/>
        <v>0</v>
      </c>
      <c r="G192" s="42" t="s">
        <v>40</v>
      </c>
      <c r="H192" s="42"/>
      <c r="I192" s="44" t="s">
        <v>753</v>
      </c>
      <c r="J192" s="44" t="s">
        <v>290</v>
      </c>
      <c r="K192" s="45">
        <v>9789664480861</v>
      </c>
      <c r="L192" s="45">
        <v>2023</v>
      </c>
      <c r="M192" s="45">
        <v>1</v>
      </c>
      <c r="N192" s="44" t="s">
        <v>754</v>
      </c>
      <c r="O192" s="38" t="s">
        <v>785</v>
      </c>
      <c r="P192" s="45">
        <v>182777</v>
      </c>
      <c r="Q192" s="46" t="s">
        <v>786</v>
      </c>
      <c r="R192" s="48">
        <v>0.47</v>
      </c>
      <c r="S192" s="45">
        <v>416</v>
      </c>
      <c r="T192" s="45">
        <v>130</v>
      </c>
      <c r="U192" s="45">
        <v>200</v>
      </c>
      <c r="V192" s="44" t="s">
        <v>223</v>
      </c>
      <c r="W192" s="44" t="s">
        <v>77</v>
      </c>
      <c r="X192" s="6"/>
      <c r="Y192" s="6"/>
      <c r="Z192" s="6"/>
      <c r="AA192" s="6"/>
      <c r="AB192" s="6"/>
      <c r="AC192" s="6"/>
      <c r="AD192" s="6"/>
      <c r="AE192" s="6"/>
      <c r="AF192" s="6"/>
      <c r="AG192" s="6"/>
      <c r="AH192" s="6"/>
      <c r="AI192" s="6"/>
      <c r="AJ192" s="6"/>
      <c r="AK192" s="6"/>
      <c r="AL192" s="6"/>
      <c r="AM192" s="6"/>
      <c r="AN192" s="6"/>
      <c r="AO192" s="6"/>
      <c r="AP192" s="6"/>
    </row>
    <row r="193" spans="1:42" ht="11.25" customHeight="1" x14ac:dyDescent="0.3">
      <c r="A193" s="26">
        <v>187</v>
      </c>
      <c r="B193" s="38" t="s">
        <v>787</v>
      </c>
      <c r="C193" s="39">
        <v>10</v>
      </c>
      <c r="D193" s="40">
        <v>380</v>
      </c>
      <c r="E193" s="30"/>
      <c r="F193" s="41">
        <f t="shared" si="1"/>
        <v>0</v>
      </c>
      <c r="G193" s="42" t="s">
        <v>40</v>
      </c>
      <c r="H193" s="60"/>
      <c r="I193" s="44" t="s">
        <v>753</v>
      </c>
      <c r="J193" s="44" t="s">
        <v>290</v>
      </c>
      <c r="K193" s="45">
        <v>9786176798378</v>
      </c>
      <c r="L193" s="45">
        <v>2020</v>
      </c>
      <c r="M193" s="45">
        <v>10</v>
      </c>
      <c r="N193" s="44" t="s">
        <v>754</v>
      </c>
      <c r="O193" s="38" t="s">
        <v>788</v>
      </c>
      <c r="P193" s="45">
        <v>215296</v>
      </c>
      <c r="Q193" s="46" t="s">
        <v>789</v>
      </c>
      <c r="R193" s="47">
        <v>0.35499999999999998</v>
      </c>
      <c r="S193" s="45">
        <v>296</v>
      </c>
      <c r="T193" s="45">
        <v>130</v>
      </c>
      <c r="U193" s="45">
        <v>200</v>
      </c>
      <c r="V193" s="44" t="s">
        <v>223</v>
      </c>
      <c r="W193" s="44" t="s">
        <v>77</v>
      </c>
      <c r="X193" s="6"/>
      <c r="Y193" s="6"/>
      <c r="Z193" s="6"/>
      <c r="AA193" s="6"/>
      <c r="AB193" s="6"/>
      <c r="AC193" s="6"/>
      <c r="AD193" s="6"/>
      <c r="AE193" s="6"/>
      <c r="AF193" s="6"/>
      <c r="AG193" s="6"/>
      <c r="AH193" s="6"/>
      <c r="AI193" s="6"/>
      <c r="AJ193" s="6"/>
      <c r="AK193" s="6"/>
      <c r="AL193" s="6"/>
      <c r="AM193" s="6"/>
      <c r="AN193" s="6"/>
      <c r="AO193" s="6"/>
      <c r="AP193" s="6"/>
    </row>
    <row r="194" spans="1:42" ht="11.25" customHeight="1" x14ac:dyDescent="0.3">
      <c r="A194" s="26">
        <v>188</v>
      </c>
      <c r="B194" s="38" t="s">
        <v>790</v>
      </c>
      <c r="C194" s="39">
        <v>10</v>
      </c>
      <c r="D194" s="40">
        <v>380</v>
      </c>
      <c r="E194" s="30"/>
      <c r="F194" s="41">
        <f t="shared" si="1"/>
        <v>0</v>
      </c>
      <c r="G194" s="42" t="s">
        <v>40</v>
      </c>
      <c r="H194" s="42"/>
      <c r="I194" s="44" t="s">
        <v>753</v>
      </c>
      <c r="J194" s="44" t="s">
        <v>290</v>
      </c>
      <c r="K194" s="45">
        <v>9786176799085</v>
      </c>
      <c r="L194" s="45">
        <v>2021</v>
      </c>
      <c r="M194" s="45">
        <v>6</v>
      </c>
      <c r="N194" s="44" t="s">
        <v>754</v>
      </c>
      <c r="O194" s="38" t="s">
        <v>791</v>
      </c>
      <c r="P194" s="45">
        <v>146640</v>
      </c>
      <c r="Q194" s="46" t="s">
        <v>792</v>
      </c>
      <c r="R194" s="48">
        <v>0.38300000000000001</v>
      </c>
      <c r="S194" s="45">
        <v>320</v>
      </c>
      <c r="T194" s="45">
        <v>130</v>
      </c>
      <c r="U194" s="45">
        <v>200</v>
      </c>
      <c r="V194" s="44" t="s">
        <v>223</v>
      </c>
      <c r="W194" s="44" t="s">
        <v>77</v>
      </c>
      <c r="X194" s="6"/>
      <c r="Y194" s="6"/>
      <c r="Z194" s="6"/>
      <c r="AA194" s="6"/>
      <c r="AB194" s="6"/>
      <c r="AC194" s="6"/>
      <c r="AD194" s="6"/>
      <c r="AE194" s="6"/>
      <c r="AF194" s="6"/>
      <c r="AG194" s="6"/>
      <c r="AH194" s="6"/>
      <c r="AI194" s="6"/>
      <c r="AJ194" s="6"/>
      <c r="AK194" s="6"/>
      <c r="AL194" s="6"/>
      <c r="AM194" s="6"/>
      <c r="AN194" s="6"/>
      <c r="AO194" s="6"/>
      <c r="AP194" s="6"/>
    </row>
    <row r="195" spans="1:42" ht="11.25" customHeight="1" x14ac:dyDescent="0.3">
      <c r="A195" s="26">
        <v>189</v>
      </c>
      <c r="B195" s="27" t="s">
        <v>793</v>
      </c>
      <c r="C195" s="28">
        <v>8</v>
      </c>
      <c r="D195" s="29">
        <v>380</v>
      </c>
      <c r="E195" s="30"/>
      <c r="F195" s="31">
        <f t="shared" si="1"/>
        <v>0</v>
      </c>
      <c r="G195" s="32" t="s">
        <v>40</v>
      </c>
      <c r="H195" s="33" t="s">
        <v>79</v>
      </c>
      <c r="I195" s="34" t="s">
        <v>753</v>
      </c>
      <c r="J195" s="34" t="s">
        <v>290</v>
      </c>
      <c r="K195" s="35">
        <v>9789664482308</v>
      </c>
      <c r="L195" s="35">
        <v>2023</v>
      </c>
      <c r="M195" s="35">
        <v>10</v>
      </c>
      <c r="N195" s="34" t="s">
        <v>754</v>
      </c>
      <c r="O195" s="27" t="s">
        <v>794</v>
      </c>
      <c r="P195" s="35">
        <v>201846</v>
      </c>
      <c r="Q195" s="36" t="s">
        <v>795</v>
      </c>
      <c r="R195" s="98">
        <v>0.42499999999999999</v>
      </c>
      <c r="S195" s="35">
        <v>368</v>
      </c>
      <c r="T195" s="35">
        <v>130</v>
      </c>
      <c r="U195" s="35">
        <v>200</v>
      </c>
      <c r="V195" s="34" t="s">
        <v>223</v>
      </c>
      <c r="W195" s="34" t="s">
        <v>77</v>
      </c>
      <c r="X195" s="6"/>
      <c r="Y195" s="6"/>
      <c r="Z195" s="6"/>
      <c r="AA195" s="6"/>
      <c r="AB195" s="6"/>
      <c r="AC195" s="6"/>
      <c r="AD195" s="6"/>
      <c r="AE195" s="6"/>
      <c r="AF195" s="6"/>
      <c r="AG195" s="6"/>
      <c r="AH195" s="6"/>
      <c r="AI195" s="6"/>
      <c r="AJ195" s="6"/>
      <c r="AK195" s="6"/>
      <c r="AL195" s="6"/>
      <c r="AM195" s="6"/>
      <c r="AN195" s="6"/>
      <c r="AO195" s="6"/>
      <c r="AP195" s="6"/>
    </row>
    <row r="196" spans="1:42" ht="11.25" customHeight="1" x14ac:dyDescent="0.3">
      <c r="A196" s="26">
        <v>190</v>
      </c>
      <c r="B196" s="38" t="s">
        <v>796</v>
      </c>
      <c r="C196" s="59">
        <v>10</v>
      </c>
      <c r="D196" s="40">
        <v>380</v>
      </c>
      <c r="E196" s="30"/>
      <c r="F196" s="41">
        <f t="shared" si="1"/>
        <v>0</v>
      </c>
      <c r="G196" s="42" t="s">
        <v>40</v>
      </c>
      <c r="H196" s="60"/>
      <c r="I196" s="44" t="s">
        <v>753</v>
      </c>
      <c r="J196" s="44" t="s">
        <v>290</v>
      </c>
      <c r="K196" s="45">
        <v>9786176794530</v>
      </c>
      <c r="L196" s="45">
        <v>2017</v>
      </c>
      <c r="M196" s="45">
        <v>9</v>
      </c>
      <c r="N196" s="44" t="s">
        <v>754</v>
      </c>
      <c r="O196" s="38" t="s">
        <v>797</v>
      </c>
      <c r="P196" s="45">
        <v>161286</v>
      </c>
      <c r="Q196" s="46" t="s">
        <v>798</v>
      </c>
      <c r="R196" s="47">
        <v>0.38200000000000001</v>
      </c>
      <c r="S196" s="45">
        <v>400</v>
      </c>
      <c r="T196" s="45">
        <v>130</v>
      </c>
      <c r="U196" s="45">
        <v>200</v>
      </c>
      <c r="V196" s="44" t="s">
        <v>223</v>
      </c>
      <c r="W196" s="44" t="s">
        <v>77</v>
      </c>
      <c r="X196" s="6"/>
      <c r="Y196" s="6"/>
      <c r="Z196" s="6"/>
      <c r="AA196" s="6"/>
      <c r="AB196" s="6"/>
      <c r="AC196" s="6"/>
      <c r="AD196" s="6"/>
      <c r="AE196" s="6"/>
      <c r="AF196" s="6"/>
      <c r="AG196" s="6"/>
      <c r="AH196" s="6"/>
      <c r="AI196" s="6"/>
      <c r="AJ196" s="6"/>
      <c r="AK196" s="6"/>
      <c r="AL196" s="6"/>
      <c r="AM196" s="6"/>
      <c r="AN196" s="6"/>
      <c r="AO196" s="6"/>
      <c r="AP196" s="6"/>
    </row>
    <row r="197" spans="1:42" ht="11.25" customHeight="1" x14ac:dyDescent="0.3">
      <c r="A197" s="26">
        <v>191</v>
      </c>
      <c r="B197" s="38" t="s">
        <v>799</v>
      </c>
      <c r="C197" s="39">
        <v>8</v>
      </c>
      <c r="D197" s="40">
        <v>380</v>
      </c>
      <c r="E197" s="30"/>
      <c r="F197" s="41">
        <f t="shared" si="1"/>
        <v>0</v>
      </c>
      <c r="G197" s="42" t="s">
        <v>40</v>
      </c>
      <c r="H197" s="42"/>
      <c r="I197" s="44" t="s">
        <v>753</v>
      </c>
      <c r="J197" s="44" t="s">
        <v>290</v>
      </c>
      <c r="K197" s="45">
        <v>9786176794899</v>
      </c>
      <c r="L197" s="45">
        <v>2018</v>
      </c>
      <c r="M197" s="45">
        <v>4</v>
      </c>
      <c r="N197" s="44" t="s">
        <v>754</v>
      </c>
      <c r="O197" s="38" t="s">
        <v>800</v>
      </c>
      <c r="P197" s="45">
        <v>173336</v>
      </c>
      <c r="Q197" s="46" t="s">
        <v>801</v>
      </c>
      <c r="R197" s="48">
        <v>0.36199999999999999</v>
      </c>
      <c r="S197" s="45">
        <v>304</v>
      </c>
      <c r="T197" s="45">
        <v>130</v>
      </c>
      <c r="U197" s="45">
        <v>200</v>
      </c>
      <c r="V197" s="44" t="s">
        <v>223</v>
      </c>
      <c r="W197" s="44" t="s">
        <v>77</v>
      </c>
      <c r="X197" s="6"/>
      <c r="Y197" s="6"/>
      <c r="Z197" s="6"/>
      <c r="AA197" s="6"/>
      <c r="AB197" s="6"/>
      <c r="AC197" s="6"/>
      <c r="AD197" s="6"/>
      <c r="AE197" s="6"/>
      <c r="AF197" s="6"/>
      <c r="AG197" s="6"/>
      <c r="AH197" s="6"/>
      <c r="AI197" s="6"/>
      <c r="AJ197" s="6"/>
      <c r="AK197" s="6"/>
      <c r="AL197" s="6"/>
      <c r="AM197" s="6"/>
      <c r="AN197" s="6"/>
      <c r="AO197" s="6"/>
      <c r="AP197" s="6"/>
    </row>
    <row r="198" spans="1:42" ht="11.25" customHeight="1" x14ac:dyDescent="0.3">
      <c r="A198" s="26">
        <v>192</v>
      </c>
      <c r="B198" s="38" t="s">
        <v>802</v>
      </c>
      <c r="C198" s="39">
        <v>8</v>
      </c>
      <c r="D198" s="40">
        <v>380</v>
      </c>
      <c r="E198" s="30"/>
      <c r="F198" s="41">
        <f t="shared" si="1"/>
        <v>0</v>
      </c>
      <c r="G198" s="42" t="s">
        <v>40</v>
      </c>
      <c r="H198" s="61"/>
      <c r="I198" s="44" t="s">
        <v>753</v>
      </c>
      <c r="J198" s="44" t="s">
        <v>290</v>
      </c>
      <c r="K198" s="45">
        <v>9786176796619</v>
      </c>
      <c r="L198" s="45">
        <v>2019</v>
      </c>
      <c r="M198" s="45">
        <v>3</v>
      </c>
      <c r="N198" s="44" t="s">
        <v>754</v>
      </c>
      <c r="O198" s="38" t="s">
        <v>803</v>
      </c>
      <c r="P198" s="45">
        <v>190434</v>
      </c>
      <c r="Q198" s="46" t="s">
        <v>804</v>
      </c>
      <c r="R198" s="48">
        <v>0.4</v>
      </c>
      <c r="S198" s="45">
        <v>304</v>
      </c>
      <c r="T198" s="45">
        <v>130</v>
      </c>
      <c r="U198" s="45">
        <v>200</v>
      </c>
      <c r="V198" s="44" t="s">
        <v>223</v>
      </c>
      <c r="W198" s="44" t="s">
        <v>77</v>
      </c>
      <c r="X198" s="6"/>
      <c r="Y198" s="6"/>
      <c r="Z198" s="6"/>
      <c r="AA198" s="6"/>
      <c r="AB198" s="6"/>
      <c r="AC198" s="6"/>
      <c r="AD198" s="6"/>
      <c r="AE198" s="6"/>
      <c r="AF198" s="6"/>
      <c r="AG198" s="6"/>
      <c r="AH198" s="6"/>
      <c r="AI198" s="6"/>
      <c r="AJ198" s="6"/>
      <c r="AK198" s="6"/>
      <c r="AL198" s="6"/>
      <c r="AM198" s="6"/>
      <c r="AN198" s="6"/>
      <c r="AO198" s="6"/>
      <c r="AP198" s="6"/>
    </row>
    <row r="199" spans="1:42" ht="11.25" customHeight="1" x14ac:dyDescent="0.3">
      <c r="A199" s="26">
        <v>193</v>
      </c>
      <c r="B199" s="38" t="s">
        <v>805</v>
      </c>
      <c r="C199" s="39">
        <v>10</v>
      </c>
      <c r="D199" s="40">
        <v>280</v>
      </c>
      <c r="E199" s="30"/>
      <c r="F199" s="41">
        <f t="shared" si="1"/>
        <v>0</v>
      </c>
      <c r="G199" s="42" t="s">
        <v>40</v>
      </c>
      <c r="H199" s="42"/>
      <c r="I199" s="44" t="s">
        <v>753</v>
      </c>
      <c r="J199" s="44" t="s">
        <v>290</v>
      </c>
      <c r="K199" s="45">
        <v>9786176797739</v>
      </c>
      <c r="L199" s="45">
        <v>2020</v>
      </c>
      <c r="M199" s="45">
        <v>7</v>
      </c>
      <c r="N199" s="44" t="s">
        <v>754</v>
      </c>
      <c r="O199" s="38" t="s">
        <v>806</v>
      </c>
      <c r="P199" s="45">
        <v>211582</v>
      </c>
      <c r="Q199" s="46" t="s">
        <v>807</v>
      </c>
      <c r="R199" s="48">
        <v>0.224</v>
      </c>
      <c r="S199" s="45">
        <v>152</v>
      </c>
      <c r="T199" s="45">
        <v>130</v>
      </c>
      <c r="U199" s="45">
        <v>200</v>
      </c>
      <c r="V199" s="44" t="s">
        <v>223</v>
      </c>
      <c r="W199" s="44" t="s">
        <v>77</v>
      </c>
      <c r="X199" s="6"/>
      <c r="Y199" s="6"/>
      <c r="Z199" s="6"/>
      <c r="AA199" s="6"/>
      <c r="AB199" s="6"/>
      <c r="AC199" s="6"/>
      <c r="AD199" s="6"/>
      <c r="AE199" s="6"/>
      <c r="AF199" s="6"/>
      <c r="AG199" s="6"/>
      <c r="AH199" s="6"/>
      <c r="AI199" s="6"/>
      <c r="AJ199" s="6"/>
      <c r="AK199" s="6"/>
      <c r="AL199" s="6"/>
      <c r="AM199" s="6"/>
      <c r="AN199" s="6"/>
      <c r="AO199" s="6"/>
      <c r="AP199" s="6"/>
    </row>
    <row r="200" spans="1:42" ht="11.25" customHeight="1" x14ac:dyDescent="0.3">
      <c r="A200" s="26">
        <v>194</v>
      </c>
      <c r="B200" s="38" t="s">
        <v>808</v>
      </c>
      <c r="C200" s="39">
        <v>10</v>
      </c>
      <c r="D200" s="40">
        <v>380</v>
      </c>
      <c r="E200" s="30"/>
      <c r="F200" s="41">
        <f t="shared" si="1"/>
        <v>0</v>
      </c>
      <c r="G200" s="42" t="s">
        <v>40</v>
      </c>
      <c r="H200" s="42"/>
      <c r="I200" s="44" t="s">
        <v>753</v>
      </c>
      <c r="J200" s="44" t="s">
        <v>290</v>
      </c>
      <c r="K200" s="45">
        <v>9789664480557</v>
      </c>
      <c r="L200" s="45">
        <v>2022</v>
      </c>
      <c r="M200" s="45">
        <v>11</v>
      </c>
      <c r="N200" s="44" t="s">
        <v>754</v>
      </c>
      <c r="O200" s="38" t="s">
        <v>809</v>
      </c>
      <c r="P200" s="45">
        <v>176905</v>
      </c>
      <c r="Q200" s="46" t="s">
        <v>810</v>
      </c>
      <c r="R200" s="48">
        <v>0.46</v>
      </c>
      <c r="S200" s="45">
        <v>408</v>
      </c>
      <c r="T200" s="45">
        <v>130</v>
      </c>
      <c r="U200" s="45">
        <v>200</v>
      </c>
      <c r="V200" s="44" t="s">
        <v>223</v>
      </c>
      <c r="W200" s="44" t="s">
        <v>77</v>
      </c>
      <c r="X200" s="6"/>
      <c r="Y200" s="6"/>
      <c r="Z200" s="6"/>
      <c r="AA200" s="6"/>
      <c r="AB200" s="6"/>
      <c r="AC200" s="6"/>
      <c r="AD200" s="6"/>
      <c r="AE200" s="6"/>
      <c r="AF200" s="6"/>
      <c r="AG200" s="6"/>
      <c r="AH200" s="6"/>
      <c r="AI200" s="6"/>
      <c r="AJ200" s="6"/>
      <c r="AK200" s="6"/>
      <c r="AL200" s="6"/>
      <c r="AM200" s="6"/>
      <c r="AN200" s="6"/>
      <c r="AO200" s="6"/>
      <c r="AP200" s="6"/>
    </row>
    <row r="201" spans="1:42" ht="11.25" customHeight="1" x14ac:dyDescent="0.3">
      <c r="A201" s="26">
        <v>195</v>
      </c>
      <c r="B201" s="38" t="s">
        <v>811</v>
      </c>
      <c r="C201" s="39">
        <v>10</v>
      </c>
      <c r="D201" s="40">
        <v>380</v>
      </c>
      <c r="E201" s="30"/>
      <c r="F201" s="41">
        <f t="shared" si="1"/>
        <v>0</v>
      </c>
      <c r="G201" s="42" t="s">
        <v>40</v>
      </c>
      <c r="H201" s="43" t="s">
        <v>31</v>
      </c>
      <c r="I201" s="44" t="s">
        <v>753</v>
      </c>
      <c r="J201" s="44" t="s">
        <v>290</v>
      </c>
      <c r="K201" s="45">
        <v>9789664481295</v>
      </c>
      <c r="L201" s="45">
        <v>2023</v>
      </c>
      <c r="M201" s="45">
        <v>4</v>
      </c>
      <c r="N201" s="44" t="s">
        <v>754</v>
      </c>
      <c r="O201" s="38" t="s">
        <v>812</v>
      </c>
      <c r="P201" s="45">
        <v>191167</v>
      </c>
      <c r="Q201" s="46" t="s">
        <v>813</v>
      </c>
      <c r="R201" s="48">
        <v>0.46</v>
      </c>
      <c r="S201" s="45">
        <v>408</v>
      </c>
      <c r="T201" s="45">
        <v>130</v>
      </c>
      <c r="U201" s="45">
        <v>200</v>
      </c>
      <c r="V201" s="44" t="s">
        <v>223</v>
      </c>
      <c r="W201" s="44" t="s">
        <v>77</v>
      </c>
      <c r="X201" s="6"/>
      <c r="Y201" s="6"/>
      <c r="Z201" s="6"/>
      <c r="AA201" s="6"/>
      <c r="AB201" s="6"/>
      <c r="AC201" s="6"/>
      <c r="AD201" s="6"/>
      <c r="AE201" s="6"/>
      <c r="AF201" s="6"/>
      <c r="AG201" s="6"/>
      <c r="AH201" s="6"/>
      <c r="AI201" s="6"/>
      <c r="AJ201" s="6"/>
      <c r="AK201" s="6"/>
      <c r="AL201" s="6"/>
      <c r="AM201" s="6"/>
      <c r="AN201" s="6"/>
      <c r="AO201" s="6"/>
      <c r="AP201" s="6"/>
    </row>
    <row r="202" spans="1:42" ht="11.25" customHeight="1" x14ac:dyDescent="0.3">
      <c r="A202" s="26">
        <v>196</v>
      </c>
      <c r="B202" s="38" t="s">
        <v>814</v>
      </c>
      <c r="C202" s="39">
        <v>10</v>
      </c>
      <c r="D202" s="40">
        <v>380</v>
      </c>
      <c r="E202" s="30"/>
      <c r="F202" s="41">
        <f t="shared" si="1"/>
        <v>0</v>
      </c>
      <c r="G202" s="42" t="s">
        <v>40</v>
      </c>
      <c r="H202" s="42"/>
      <c r="I202" s="44" t="s">
        <v>753</v>
      </c>
      <c r="J202" s="44" t="s">
        <v>290</v>
      </c>
      <c r="K202" s="45">
        <v>9786176797005</v>
      </c>
      <c r="L202" s="45">
        <v>2019</v>
      </c>
      <c r="M202" s="45">
        <v>7</v>
      </c>
      <c r="N202" s="44" t="s">
        <v>754</v>
      </c>
      <c r="O202" s="38" t="s">
        <v>815</v>
      </c>
      <c r="P202" s="45">
        <v>146005</v>
      </c>
      <c r="Q202" s="46" t="s">
        <v>816</v>
      </c>
      <c r="R202" s="48">
        <v>0.46500000000000002</v>
      </c>
      <c r="S202" s="45">
        <v>416</v>
      </c>
      <c r="T202" s="45">
        <v>130</v>
      </c>
      <c r="U202" s="45">
        <v>200</v>
      </c>
      <c r="V202" s="44" t="s">
        <v>223</v>
      </c>
      <c r="W202" s="44" t="s">
        <v>77</v>
      </c>
      <c r="X202" s="6"/>
      <c r="Y202" s="6"/>
      <c r="Z202" s="6"/>
      <c r="AA202" s="6"/>
      <c r="AB202" s="6"/>
      <c r="AC202" s="6"/>
      <c r="AD202" s="6"/>
      <c r="AE202" s="6"/>
      <c r="AF202" s="6"/>
      <c r="AG202" s="6"/>
      <c r="AH202" s="6"/>
      <c r="AI202" s="6"/>
      <c r="AJ202" s="6"/>
      <c r="AK202" s="6"/>
      <c r="AL202" s="6"/>
      <c r="AM202" s="6"/>
      <c r="AN202" s="6"/>
      <c r="AO202" s="6"/>
      <c r="AP202" s="6"/>
    </row>
    <row r="203" spans="1:42" ht="11.25" customHeight="1" x14ac:dyDescent="0.3">
      <c r="A203" s="26">
        <v>197</v>
      </c>
      <c r="B203" s="38" t="s">
        <v>817</v>
      </c>
      <c r="C203" s="39">
        <v>6</v>
      </c>
      <c r="D203" s="40">
        <v>380</v>
      </c>
      <c r="E203" s="30"/>
      <c r="F203" s="41">
        <f t="shared" si="1"/>
        <v>0</v>
      </c>
      <c r="G203" s="42" t="s">
        <v>40</v>
      </c>
      <c r="H203" s="42"/>
      <c r="I203" s="44" t="s">
        <v>753</v>
      </c>
      <c r="J203" s="44" t="s">
        <v>290</v>
      </c>
      <c r="K203" s="45">
        <v>9786176797470</v>
      </c>
      <c r="L203" s="45">
        <v>2019</v>
      </c>
      <c r="M203" s="45">
        <v>12</v>
      </c>
      <c r="N203" s="44" t="s">
        <v>754</v>
      </c>
      <c r="O203" s="38" t="s">
        <v>818</v>
      </c>
      <c r="P203" s="45">
        <v>203474</v>
      </c>
      <c r="Q203" s="46" t="s">
        <v>819</v>
      </c>
      <c r="R203" s="48">
        <v>0.47199999999999998</v>
      </c>
      <c r="S203" s="45">
        <v>424</v>
      </c>
      <c r="T203" s="45">
        <v>130</v>
      </c>
      <c r="U203" s="45">
        <v>200</v>
      </c>
      <c r="V203" s="44" t="s">
        <v>223</v>
      </c>
      <c r="W203" s="44" t="s">
        <v>77</v>
      </c>
      <c r="X203" s="6"/>
      <c r="Y203" s="6"/>
      <c r="Z203" s="6"/>
      <c r="AA203" s="6"/>
      <c r="AB203" s="6"/>
      <c r="AC203" s="6"/>
      <c r="AD203" s="6"/>
      <c r="AE203" s="6"/>
      <c r="AF203" s="6"/>
      <c r="AG203" s="6"/>
      <c r="AH203" s="6"/>
      <c r="AI203" s="6"/>
      <c r="AJ203" s="6"/>
      <c r="AK203" s="6"/>
      <c r="AL203" s="6"/>
      <c r="AM203" s="6"/>
      <c r="AN203" s="6"/>
      <c r="AO203" s="6"/>
      <c r="AP203" s="6"/>
    </row>
    <row r="204" spans="1:42" ht="11.25" customHeight="1" x14ac:dyDescent="0.3">
      <c r="A204" s="26">
        <v>198</v>
      </c>
      <c r="B204" s="38" t="s">
        <v>820</v>
      </c>
      <c r="C204" s="59">
        <v>10</v>
      </c>
      <c r="D204" s="40">
        <v>380</v>
      </c>
      <c r="E204" s="30"/>
      <c r="F204" s="41">
        <f t="shared" si="1"/>
        <v>0</v>
      </c>
      <c r="G204" s="42" t="s">
        <v>40</v>
      </c>
      <c r="H204" s="42"/>
      <c r="I204" s="44" t="s">
        <v>753</v>
      </c>
      <c r="J204" s="44" t="s">
        <v>290</v>
      </c>
      <c r="K204" s="45">
        <v>9786176797791</v>
      </c>
      <c r="L204" s="45">
        <v>2021</v>
      </c>
      <c r="M204" s="45">
        <v>1</v>
      </c>
      <c r="N204" s="44" t="s">
        <v>754</v>
      </c>
      <c r="O204" s="38" t="s">
        <v>821</v>
      </c>
      <c r="P204" s="45">
        <v>142334</v>
      </c>
      <c r="Q204" s="46" t="s">
        <v>822</v>
      </c>
      <c r="R204" s="48">
        <v>0.49</v>
      </c>
      <c r="S204" s="45">
        <v>424</v>
      </c>
      <c r="T204" s="45">
        <v>130</v>
      </c>
      <c r="U204" s="45">
        <v>200</v>
      </c>
      <c r="V204" s="44" t="s">
        <v>223</v>
      </c>
      <c r="W204" s="44" t="s">
        <v>77</v>
      </c>
      <c r="X204" s="6"/>
      <c r="Y204" s="6"/>
      <c r="Z204" s="6"/>
      <c r="AA204" s="6"/>
      <c r="AB204" s="6"/>
      <c r="AC204" s="6"/>
      <c r="AD204" s="6"/>
      <c r="AE204" s="6"/>
      <c r="AF204" s="6"/>
      <c r="AG204" s="6"/>
      <c r="AH204" s="6"/>
      <c r="AI204" s="6"/>
      <c r="AJ204" s="6"/>
      <c r="AK204" s="6"/>
      <c r="AL204" s="6"/>
      <c r="AM204" s="6"/>
      <c r="AN204" s="6"/>
      <c r="AO204" s="6"/>
      <c r="AP204" s="6"/>
    </row>
    <row r="205" spans="1:42" ht="11.25" customHeight="1" x14ac:dyDescent="0.3">
      <c r="A205" s="26">
        <v>199</v>
      </c>
      <c r="B205" s="38" t="s">
        <v>823</v>
      </c>
      <c r="C205" s="59">
        <v>6</v>
      </c>
      <c r="D205" s="40">
        <v>380</v>
      </c>
      <c r="E205" s="30"/>
      <c r="F205" s="41">
        <f t="shared" si="1"/>
        <v>0</v>
      </c>
      <c r="G205" s="42" t="s">
        <v>40</v>
      </c>
      <c r="H205" s="42"/>
      <c r="I205" s="44" t="s">
        <v>753</v>
      </c>
      <c r="J205" s="44" t="s">
        <v>290</v>
      </c>
      <c r="K205" s="45">
        <v>9786176799108</v>
      </c>
      <c r="L205" s="45">
        <v>2021</v>
      </c>
      <c r="M205" s="45">
        <v>9</v>
      </c>
      <c r="N205" s="44" t="s">
        <v>754</v>
      </c>
      <c r="O205" s="38" t="s">
        <v>824</v>
      </c>
      <c r="P205" s="45">
        <v>146642</v>
      </c>
      <c r="Q205" s="46" t="s">
        <v>825</v>
      </c>
      <c r="R205" s="48">
        <v>0.49</v>
      </c>
      <c r="S205" s="45">
        <v>440</v>
      </c>
      <c r="T205" s="45">
        <v>130</v>
      </c>
      <c r="U205" s="45">
        <v>200</v>
      </c>
      <c r="V205" s="44" t="s">
        <v>223</v>
      </c>
      <c r="W205" s="44" t="s">
        <v>77</v>
      </c>
      <c r="X205" s="6"/>
      <c r="Y205" s="6"/>
      <c r="Z205" s="6"/>
      <c r="AA205" s="6"/>
      <c r="AB205" s="6"/>
      <c r="AC205" s="6"/>
      <c r="AD205" s="6"/>
      <c r="AE205" s="6"/>
      <c r="AF205" s="6"/>
      <c r="AG205" s="6"/>
      <c r="AH205" s="6"/>
      <c r="AI205" s="6"/>
      <c r="AJ205" s="6"/>
      <c r="AK205" s="6"/>
      <c r="AL205" s="6"/>
      <c r="AM205" s="6"/>
      <c r="AN205" s="6"/>
      <c r="AO205" s="6"/>
      <c r="AP205" s="6"/>
    </row>
    <row r="206" spans="1:42" ht="11.25" customHeight="1" x14ac:dyDescent="0.3">
      <c r="A206" s="26">
        <v>200</v>
      </c>
      <c r="B206" s="38" t="s">
        <v>826</v>
      </c>
      <c r="C206" s="39">
        <v>6</v>
      </c>
      <c r="D206" s="40">
        <v>380</v>
      </c>
      <c r="E206" s="30"/>
      <c r="F206" s="41">
        <f t="shared" si="1"/>
        <v>0</v>
      </c>
      <c r="G206" s="42" t="s">
        <v>40</v>
      </c>
      <c r="H206" s="42"/>
      <c r="I206" s="44" t="s">
        <v>753</v>
      </c>
      <c r="J206" s="44" t="s">
        <v>290</v>
      </c>
      <c r="K206" s="45">
        <v>9786176797722</v>
      </c>
      <c r="L206" s="45">
        <v>2020</v>
      </c>
      <c r="M206" s="45">
        <v>5</v>
      </c>
      <c r="N206" s="44" t="s">
        <v>754</v>
      </c>
      <c r="O206" s="38" t="s">
        <v>827</v>
      </c>
      <c r="P206" s="45">
        <v>209718</v>
      </c>
      <c r="Q206" s="46" t="s">
        <v>828</v>
      </c>
      <c r="R206" s="48">
        <v>0.56200000000000006</v>
      </c>
      <c r="S206" s="45">
        <v>520</v>
      </c>
      <c r="T206" s="45">
        <v>130</v>
      </c>
      <c r="U206" s="45">
        <v>200</v>
      </c>
      <c r="V206" s="44" t="s">
        <v>223</v>
      </c>
      <c r="W206" s="44" t="s">
        <v>77</v>
      </c>
      <c r="X206" s="6"/>
      <c r="Y206" s="6"/>
      <c r="Z206" s="6"/>
      <c r="AA206" s="6"/>
      <c r="AB206" s="6"/>
      <c r="AC206" s="6"/>
      <c r="AD206" s="6"/>
      <c r="AE206" s="6"/>
      <c r="AF206" s="6"/>
      <c r="AG206" s="6"/>
      <c r="AH206" s="6"/>
      <c r="AI206" s="6"/>
      <c r="AJ206" s="6"/>
      <c r="AK206" s="6"/>
      <c r="AL206" s="6"/>
      <c r="AM206" s="6"/>
      <c r="AN206" s="6"/>
      <c r="AO206" s="6"/>
      <c r="AP206" s="6"/>
    </row>
    <row r="207" spans="1:42" ht="11.25" hidden="1" customHeight="1" x14ac:dyDescent="0.3">
      <c r="A207" s="26">
        <v>201</v>
      </c>
      <c r="B207" s="38" t="s">
        <v>829</v>
      </c>
      <c r="C207" s="39">
        <v>8</v>
      </c>
      <c r="D207" s="40">
        <v>380</v>
      </c>
      <c r="E207" s="30"/>
      <c r="F207" s="41">
        <f t="shared" si="1"/>
        <v>0</v>
      </c>
      <c r="G207" s="42" t="s">
        <v>40</v>
      </c>
      <c r="H207" s="60" t="s">
        <v>60</v>
      </c>
      <c r="I207" s="44" t="s">
        <v>753</v>
      </c>
      <c r="J207" s="44" t="s">
        <v>290</v>
      </c>
      <c r="K207" s="45">
        <v>9786176794455</v>
      </c>
      <c r="L207" s="45">
        <v>2017</v>
      </c>
      <c r="M207" s="45">
        <v>9</v>
      </c>
      <c r="N207" s="44" t="s">
        <v>754</v>
      </c>
      <c r="O207" s="38" t="s">
        <v>830</v>
      </c>
      <c r="P207" s="45">
        <v>161285</v>
      </c>
      <c r="Q207" s="46" t="s">
        <v>831</v>
      </c>
      <c r="R207" s="48">
        <v>0.505</v>
      </c>
      <c r="S207" s="45">
        <v>464</v>
      </c>
      <c r="T207" s="45">
        <v>130</v>
      </c>
      <c r="U207" s="45">
        <v>200</v>
      </c>
      <c r="V207" s="44" t="s">
        <v>223</v>
      </c>
      <c r="W207" s="44" t="s">
        <v>77</v>
      </c>
      <c r="X207" s="6"/>
      <c r="Y207" s="6"/>
      <c r="Z207" s="6"/>
      <c r="AA207" s="6"/>
      <c r="AB207" s="6"/>
      <c r="AC207" s="6"/>
      <c r="AD207" s="6"/>
      <c r="AE207" s="6"/>
      <c r="AF207" s="6"/>
      <c r="AG207" s="6"/>
      <c r="AH207" s="6"/>
      <c r="AI207" s="6"/>
      <c r="AJ207" s="6"/>
      <c r="AK207" s="6"/>
      <c r="AL207" s="6"/>
      <c r="AM207" s="6"/>
      <c r="AN207" s="6"/>
      <c r="AO207" s="6"/>
      <c r="AP207" s="6"/>
    </row>
    <row r="208" spans="1:42" ht="11.25" customHeight="1" x14ac:dyDescent="0.3">
      <c r="A208" s="26">
        <v>202</v>
      </c>
      <c r="B208" s="38" t="s">
        <v>832</v>
      </c>
      <c r="C208" s="39">
        <v>10</v>
      </c>
      <c r="D208" s="40">
        <v>380</v>
      </c>
      <c r="E208" s="30"/>
      <c r="F208" s="41">
        <f t="shared" si="1"/>
        <v>0</v>
      </c>
      <c r="G208" s="42" t="s">
        <v>40</v>
      </c>
      <c r="H208" s="42"/>
      <c r="I208" s="44" t="s">
        <v>753</v>
      </c>
      <c r="J208" s="44" t="s">
        <v>290</v>
      </c>
      <c r="K208" s="45">
        <v>9786176799092</v>
      </c>
      <c r="L208" s="45">
        <v>2022</v>
      </c>
      <c r="M208" s="45">
        <v>1</v>
      </c>
      <c r="N208" s="44" t="s">
        <v>754</v>
      </c>
      <c r="O208" s="38" t="s">
        <v>833</v>
      </c>
      <c r="P208" s="45">
        <v>146641</v>
      </c>
      <c r="Q208" s="46" t="s">
        <v>834</v>
      </c>
      <c r="R208" s="48">
        <v>0.434</v>
      </c>
      <c r="S208" s="45">
        <v>376</v>
      </c>
      <c r="T208" s="45">
        <v>130</v>
      </c>
      <c r="U208" s="45">
        <v>200</v>
      </c>
      <c r="V208" s="44" t="s">
        <v>223</v>
      </c>
      <c r="W208" s="44" t="s">
        <v>77</v>
      </c>
      <c r="X208" s="6"/>
      <c r="Y208" s="6"/>
      <c r="Z208" s="6"/>
      <c r="AA208" s="6"/>
      <c r="AB208" s="6"/>
      <c r="AC208" s="6"/>
      <c r="AD208" s="6"/>
      <c r="AE208" s="6"/>
      <c r="AF208" s="6"/>
      <c r="AG208" s="6"/>
      <c r="AH208" s="6"/>
      <c r="AI208" s="6"/>
      <c r="AJ208" s="6"/>
      <c r="AK208" s="6"/>
      <c r="AL208" s="6"/>
      <c r="AM208" s="6"/>
      <c r="AN208" s="6"/>
      <c r="AO208" s="6"/>
      <c r="AP208" s="6"/>
    </row>
    <row r="209" spans="1:42" ht="11.25" customHeight="1" x14ac:dyDescent="0.3">
      <c r="A209" s="26">
        <v>203</v>
      </c>
      <c r="B209" s="38" t="s">
        <v>835</v>
      </c>
      <c r="C209" s="39">
        <v>8</v>
      </c>
      <c r="D209" s="40">
        <v>380</v>
      </c>
      <c r="E209" s="30"/>
      <c r="F209" s="41">
        <f t="shared" si="1"/>
        <v>0</v>
      </c>
      <c r="G209" s="42" t="s">
        <v>40</v>
      </c>
      <c r="H209" s="42"/>
      <c r="I209" s="44" t="s">
        <v>753</v>
      </c>
      <c r="J209" s="44" t="s">
        <v>290</v>
      </c>
      <c r="K209" s="45">
        <v>9786176799122</v>
      </c>
      <c r="L209" s="45">
        <v>2022</v>
      </c>
      <c r="M209" s="45">
        <v>1</v>
      </c>
      <c r="N209" s="44" t="s">
        <v>754</v>
      </c>
      <c r="O209" s="38" t="s">
        <v>836</v>
      </c>
      <c r="P209" s="45">
        <v>146644</v>
      </c>
      <c r="Q209" s="46" t="s">
        <v>837</v>
      </c>
      <c r="R209" s="48">
        <v>0.5</v>
      </c>
      <c r="S209" s="45">
        <v>448</v>
      </c>
      <c r="T209" s="45">
        <v>130</v>
      </c>
      <c r="U209" s="45">
        <v>200</v>
      </c>
      <c r="V209" s="44" t="s">
        <v>223</v>
      </c>
      <c r="W209" s="44" t="s">
        <v>77</v>
      </c>
      <c r="X209" s="6"/>
      <c r="Y209" s="6"/>
      <c r="Z209" s="6"/>
      <c r="AA209" s="6"/>
      <c r="AB209" s="6"/>
      <c r="AC209" s="6"/>
      <c r="AD209" s="6"/>
      <c r="AE209" s="6"/>
      <c r="AF209" s="6"/>
      <c r="AG209" s="6"/>
      <c r="AH209" s="6"/>
      <c r="AI209" s="6"/>
      <c r="AJ209" s="6"/>
      <c r="AK209" s="6"/>
      <c r="AL209" s="6"/>
      <c r="AM209" s="6"/>
      <c r="AN209" s="6"/>
      <c r="AO209" s="6"/>
      <c r="AP209" s="6"/>
    </row>
    <row r="210" spans="1:42" ht="11.25" customHeight="1" x14ac:dyDescent="0.3">
      <c r="A210" s="26">
        <v>204</v>
      </c>
      <c r="B210" s="49" t="s">
        <v>838</v>
      </c>
      <c r="C210" s="50">
        <v>10</v>
      </c>
      <c r="D210" s="51">
        <v>380</v>
      </c>
      <c r="E210" s="30"/>
      <c r="F210" s="52">
        <f t="shared" si="1"/>
        <v>0</v>
      </c>
      <c r="G210" s="53" t="s">
        <v>40</v>
      </c>
      <c r="H210" s="54" t="s">
        <v>49</v>
      </c>
      <c r="I210" s="55" t="s">
        <v>753</v>
      </c>
      <c r="J210" s="55" t="s">
        <v>290</v>
      </c>
      <c r="K210" s="56">
        <v>9789664482599</v>
      </c>
      <c r="L210" s="56">
        <v>2024</v>
      </c>
      <c r="M210" s="56">
        <v>3</v>
      </c>
      <c r="N210" s="55" t="s">
        <v>754</v>
      </c>
      <c r="O210" s="49" t="s">
        <v>839</v>
      </c>
      <c r="P210" s="56">
        <v>206695</v>
      </c>
      <c r="Q210" s="57" t="s">
        <v>840</v>
      </c>
      <c r="R210" s="58"/>
      <c r="S210" s="56">
        <v>408</v>
      </c>
      <c r="T210" s="56">
        <v>130</v>
      </c>
      <c r="U210" s="56">
        <v>200</v>
      </c>
      <c r="V210" s="55" t="s">
        <v>223</v>
      </c>
      <c r="W210" s="55" t="s">
        <v>77</v>
      </c>
      <c r="X210" s="6"/>
      <c r="Y210" s="6"/>
      <c r="Z210" s="6"/>
      <c r="AA210" s="6"/>
      <c r="AB210" s="6"/>
      <c r="AC210" s="6"/>
      <c r="AD210" s="6"/>
      <c r="AE210" s="6"/>
      <c r="AF210" s="6"/>
      <c r="AG210" s="6"/>
      <c r="AH210" s="6"/>
      <c r="AI210" s="6"/>
      <c r="AJ210" s="6"/>
      <c r="AK210" s="6"/>
      <c r="AL210" s="6"/>
      <c r="AM210" s="6"/>
      <c r="AN210" s="6"/>
      <c r="AO210" s="6"/>
      <c r="AP210" s="6"/>
    </row>
    <row r="211" spans="1:42" ht="11.25" customHeight="1" x14ac:dyDescent="0.3">
      <c r="A211" s="26">
        <v>205</v>
      </c>
      <c r="B211" s="38" t="s">
        <v>841</v>
      </c>
      <c r="C211" s="39">
        <v>10</v>
      </c>
      <c r="D211" s="40">
        <v>250</v>
      </c>
      <c r="E211" s="30"/>
      <c r="F211" s="41">
        <f t="shared" si="1"/>
        <v>0</v>
      </c>
      <c r="G211" s="42" t="s">
        <v>40</v>
      </c>
      <c r="H211" s="42"/>
      <c r="I211" s="44" t="s">
        <v>842</v>
      </c>
      <c r="J211" s="44" t="s">
        <v>290</v>
      </c>
      <c r="K211" s="45">
        <v>9786176792321</v>
      </c>
      <c r="L211" s="45">
        <v>2023</v>
      </c>
      <c r="M211" s="45">
        <v>4</v>
      </c>
      <c r="N211" s="44" t="s">
        <v>754</v>
      </c>
      <c r="O211" s="38" t="s">
        <v>843</v>
      </c>
      <c r="P211" s="45">
        <v>158811</v>
      </c>
      <c r="Q211" s="46" t="s">
        <v>844</v>
      </c>
      <c r="R211" s="48">
        <v>0.26</v>
      </c>
      <c r="S211" s="45">
        <v>192</v>
      </c>
      <c r="T211" s="45">
        <v>130</v>
      </c>
      <c r="U211" s="45">
        <v>200</v>
      </c>
      <c r="V211" s="44" t="s">
        <v>223</v>
      </c>
      <c r="W211" s="44" t="s">
        <v>77</v>
      </c>
      <c r="X211" s="6"/>
      <c r="Y211" s="6"/>
      <c r="Z211" s="6"/>
      <c r="AA211" s="6"/>
      <c r="AB211" s="6"/>
      <c r="AC211" s="6"/>
      <c r="AD211" s="6"/>
      <c r="AE211" s="6"/>
      <c r="AF211" s="6"/>
      <c r="AG211" s="6"/>
      <c r="AH211" s="6"/>
      <c r="AI211" s="6"/>
      <c r="AJ211" s="6"/>
      <c r="AK211" s="6"/>
      <c r="AL211" s="6"/>
      <c r="AM211" s="6"/>
      <c r="AN211" s="6"/>
      <c r="AO211" s="6"/>
      <c r="AP211" s="6"/>
    </row>
    <row r="212" spans="1:42" ht="11.25" customHeight="1" x14ac:dyDescent="0.3">
      <c r="A212" s="26">
        <v>206</v>
      </c>
      <c r="B212" s="38" t="s">
        <v>845</v>
      </c>
      <c r="C212" s="39">
        <v>20</v>
      </c>
      <c r="D212" s="40">
        <v>380</v>
      </c>
      <c r="E212" s="30"/>
      <c r="F212" s="41">
        <f t="shared" si="1"/>
        <v>0</v>
      </c>
      <c r="G212" s="42" t="s">
        <v>40</v>
      </c>
      <c r="H212" s="60"/>
      <c r="I212" s="44" t="s">
        <v>846</v>
      </c>
      <c r="J212" s="44" t="s">
        <v>290</v>
      </c>
      <c r="K212" s="45">
        <v>9786176793915</v>
      </c>
      <c r="L212" s="45">
        <v>2017</v>
      </c>
      <c r="M212" s="45">
        <v>5</v>
      </c>
      <c r="N212" s="44" t="s">
        <v>754</v>
      </c>
      <c r="O212" s="38" t="s">
        <v>847</v>
      </c>
      <c r="P212" s="45">
        <v>156043</v>
      </c>
      <c r="Q212" s="46" t="s">
        <v>848</v>
      </c>
      <c r="R212" s="47">
        <v>0.28499999999999998</v>
      </c>
      <c r="S212" s="45">
        <v>104</v>
      </c>
      <c r="T212" s="45">
        <v>145</v>
      </c>
      <c r="U212" s="45">
        <v>200</v>
      </c>
      <c r="V212" s="44" t="s">
        <v>132</v>
      </c>
      <c r="W212" s="44" t="s">
        <v>38</v>
      </c>
      <c r="X212" s="6"/>
      <c r="Y212" s="6"/>
      <c r="Z212" s="6"/>
      <c r="AA212" s="6"/>
      <c r="AB212" s="6"/>
      <c r="AC212" s="6"/>
      <c r="AD212" s="6"/>
      <c r="AE212" s="6"/>
      <c r="AF212" s="6"/>
      <c r="AG212" s="6"/>
      <c r="AH212" s="6"/>
      <c r="AI212" s="6"/>
      <c r="AJ212" s="6"/>
      <c r="AK212" s="6"/>
      <c r="AL212" s="6"/>
      <c r="AM212" s="6"/>
      <c r="AN212" s="6"/>
      <c r="AO212" s="6"/>
      <c r="AP212" s="6"/>
    </row>
    <row r="213" spans="1:42" ht="11.25" hidden="1" customHeight="1" x14ac:dyDescent="0.3">
      <c r="A213" s="26">
        <v>207</v>
      </c>
      <c r="B213" s="38" t="s">
        <v>849</v>
      </c>
      <c r="C213" s="39">
        <v>10</v>
      </c>
      <c r="D213" s="40">
        <v>380</v>
      </c>
      <c r="E213" s="30"/>
      <c r="F213" s="41">
        <f t="shared" si="1"/>
        <v>0</v>
      </c>
      <c r="G213" s="42" t="s">
        <v>40</v>
      </c>
      <c r="H213" s="61" t="s">
        <v>60</v>
      </c>
      <c r="I213" s="44" t="s">
        <v>846</v>
      </c>
      <c r="J213" s="44" t="s">
        <v>290</v>
      </c>
      <c r="K213" s="45">
        <v>9786176793908</v>
      </c>
      <c r="L213" s="45">
        <v>2017</v>
      </c>
      <c r="M213" s="45">
        <v>5</v>
      </c>
      <c r="N213" s="44" t="s">
        <v>754</v>
      </c>
      <c r="O213" s="38" t="s">
        <v>850</v>
      </c>
      <c r="P213" s="45">
        <v>156094</v>
      </c>
      <c r="Q213" s="46" t="s">
        <v>851</v>
      </c>
      <c r="R213" s="48">
        <v>0.38</v>
      </c>
      <c r="S213" s="45">
        <v>288</v>
      </c>
      <c r="T213" s="45">
        <v>145</v>
      </c>
      <c r="U213" s="45">
        <v>200</v>
      </c>
      <c r="V213" s="44" t="s">
        <v>132</v>
      </c>
      <c r="W213" s="44" t="s">
        <v>77</v>
      </c>
      <c r="X213" s="6"/>
      <c r="Y213" s="6"/>
      <c r="Z213" s="6"/>
      <c r="AA213" s="6"/>
      <c r="AB213" s="6"/>
      <c r="AC213" s="6"/>
      <c r="AD213" s="6"/>
      <c r="AE213" s="6"/>
      <c r="AF213" s="6"/>
      <c r="AG213" s="6"/>
      <c r="AH213" s="6"/>
      <c r="AI213" s="6"/>
      <c r="AJ213" s="6"/>
      <c r="AK213" s="6"/>
      <c r="AL213" s="6"/>
      <c r="AM213" s="6"/>
      <c r="AN213" s="6"/>
      <c r="AO213" s="6"/>
      <c r="AP213" s="6"/>
    </row>
    <row r="214" spans="1:42" ht="11.25" customHeight="1" x14ac:dyDescent="0.3">
      <c r="A214" s="26">
        <v>208</v>
      </c>
      <c r="B214" s="38" t="s">
        <v>852</v>
      </c>
      <c r="C214" s="39">
        <v>10</v>
      </c>
      <c r="D214" s="40">
        <v>380</v>
      </c>
      <c r="E214" s="30"/>
      <c r="F214" s="41">
        <f t="shared" si="1"/>
        <v>0</v>
      </c>
      <c r="G214" s="42" t="s">
        <v>40</v>
      </c>
      <c r="H214" s="61"/>
      <c r="I214" s="44" t="s">
        <v>846</v>
      </c>
      <c r="J214" s="44" t="s">
        <v>290</v>
      </c>
      <c r="K214" s="45">
        <v>9786176794448</v>
      </c>
      <c r="L214" s="45">
        <v>2017</v>
      </c>
      <c r="M214" s="45">
        <v>9</v>
      </c>
      <c r="N214" s="44" t="s">
        <v>754</v>
      </c>
      <c r="O214" s="38" t="s">
        <v>853</v>
      </c>
      <c r="P214" s="45">
        <v>161293</v>
      </c>
      <c r="Q214" s="46" t="s">
        <v>854</v>
      </c>
      <c r="R214" s="48">
        <v>0.35799999999999998</v>
      </c>
      <c r="S214" s="45">
        <v>232</v>
      </c>
      <c r="T214" s="45">
        <v>145</v>
      </c>
      <c r="U214" s="45">
        <v>200</v>
      </c>
      <c r="V214" s="44" t="s">
        <v>132</v>
      </c>
      <c r="W214" s="44" t="s">
        <v>77</v>
      </c>
      <c r="X214" s="6"/>
      <c r="Y214" s="6"/>
      <c r="Z214" s="6"/>
      <c r="AA214" s="6"/>
      <c r="AB214" s="6"/>
      <c r="AC214" s="6"/>
      <c r="AD214" s="6"/>
      <c r="AE214" s="6"/>
      <c r="AF214" s="6"/>
      <c r="AG214" s="6"/>
      <c r="AH214" s="6"/>
      <c r="AI214" s="6"/>
      <c r="AJ214" s="6"/>
      <c r="AK214" s="6"/>
      <c r="AL214" s="6"/>
      <c r="AM214" s="6"/>
      <c r="AN214" s="6"/>
      <c r="AO214" s="6"/>
      <c r="AP214" s="6"/>
    </row>
    <row r="215" spans="1:42" ht="11.25" hidden="1" customHeight="1" x14ac:dyDescent="0.3">
      <c r="A215" s="26">
        <v>209</v>
      </c>
      <c r="B215" s="38" t="s">
        <v>855</v>
      </c>
      <c r="C215" s="39">
        <v>8</v>
      </c>
      <c r="D215" s="40">
        <v>500</v>
      </c>
      <c r="E215" s="30"/>
      <c r="F215" s="41">
        <f t="shared" si="1"/>
        <v>0</v>
      </c>
      <c r="G215" s="42" t="s">
        <v>40</v>
      </c>
      <c r="H215" s="61" t="s">
        <v>60</v>
      </c>
      <c r="I215" s="44" t="s">
        <v>846</v>
      </c>
      <c r="J215" s="44" t="s">
        <v>290</v>
      </c>
      <c r="K215" s="45">
        <v>9786176795094</v>
      </c>
      <c r="L215" s="45">
        <v>2018</v>
      </c>
      <c r="M215" s="45">
        <v>5</v>
      </c>
      <c r="N215" s="44" t="s">
        <v>754</v>
      </c>
      <c r="O215" s="38" t="s">
        <v>856</v>
      </c>
      <c r="P215" s="45">
        <v>173323</v>
      </c>
      <c r="Q215" s="46" t="s">
        <v>857</v>
      </c>
      <c r="R215" s="48">
        <v>0.75</v>
      </c>
      <c r="S215" s="45">
        <v>608</v>
      </c>
      <c r="T215" s="45">
        <v>145</v>
      </c>
      <c r="U215" s="45">
        <v>200</v>
      </c>
      <c r="V215" s="44" t="s">
        <v>132</v>
      </c>
      <c r="W215" s="44" t="s">
        <v>77</v>
      </c>
      <c r="X215" s="6"/>
      <c r="Y215" s="6"/>
      <c r="Z215" s="6"/>
      <c r="AA215" s="6"/>
      <c r="AB215" s="6"/>
      <c r="AC215" s="6"/>
      <c r="AD215" s="6"/>
      <c r="AE215" s="6"/>
      <c r="AF215" s="6"/>
      <c r="AG215" s="6"/>
      <c r="AH215" s="6"/>
      <c r="AI215" s="6"/>
      <c r="AJ215" s="6"/>
      <c r="AK215" s="6"/>
      <c r="AL215" s="6"/>
      <c r="AM215" s="6"/>
      <c r="AN215" s="6"/>
      <c r="AO215" s="6"/>
      <c r="AP215" s="6"/>
    </row>
    <row r="216" spans="1:42" ht="11.25" customHeight="1" x14ac:dyDescent="0.3">
      <c r="A216" s="26">
        <v>210</v>
      </c>
      <c r="B216" s="38" t="s">
        <v>858</v>
      </c>
      <c r="C216" s="59">
        <v>8</v>
      </c>
      <c r="D216" s="40">
        <v>500</v>
      </c>
      <c r="E216" s="30"/>
      <c r="F216" s="41">
        <f t="shared" si="1"/>
        <v>0</v>
      </c>
      <c r="G216" s="42" t="s">
        <v>40</v>
      </c>
      <c r="H216" s="43"/>
      <c r="I216" s="44" t="s">
        <v>846</v>
      </c>
      <c r="J216" s="44" t="s">
        <v>290</v>
      </c>
      <c r="K216" s="45">
        <v>9786176795254</v>
      </c>
      <c r="L216" s="45">
        <v>2018</v>
      </c>
      <c r="M216" s="45">
        <v>7</v>
      </c>
      <c r="N216" s="44" t="s">
        <v>754</v>
      </c>
      <c r="O216" s="38" t="s">
        <v>859</v>
      </c>
      <c r="P216" s="45">
        <v>178387</v>
      </c>
      <c r="Q216" s="46" t="s">
        <v>860</v>
      </c>
      <c r="R216" s="47">
        <v>0.54300000000000004</v>
      </c>
      <c r="S216" s="45">
        <v>424</v>
      </c>
      <c r="T216" s="45">
        <v>145</v>
      </c>
      <c r="U216" s="45">
        <v>200</v>
      </c>
      <c r="V216" s="44" t="s">
        <v>132</v>
      </c>
      <c r="W216" s="44" t="s">
        <v>77</v>
      </c>
      <c r="X216" s="6"/>
      <c r="Y216" s="6"/>
      <c r="Z216" s="6"/>
      <c r="AA216" s="6"/>
      <c r="AB216" s="6"/>
      <c r="AC216" s="6"/>
      <c r="AD216" s="6"/>
      <c r="AE216" s="6"/>
      <c r="AF216" s="6"/>
      <c r="AG216" s="6"/>
      <c r="AH216" s="6"/>
      <c r="AI216" s="6"/>
      <c r="AJ216" s="6"/>
      <c r="AK216" s="6"/>
      <c r="AL216" s="6"/>
      <c r="AM216" s="6"/>
      <c r="AN216" s="6"/>
      <c r="AO216" s="6"/>
      <c r="AP216" s="6"/>
    </row>
    <row r="217" spans="1:42" ht="11.25" hidden="1" customHeight="1" x14ac:dyDescent="0.3">
      <c r="A217" s="26">
        <v>211</v>
      </c>
      <c r="B217" s="38" t="s">
        <v>861</v>
      </c>
      <c r="C217" s="39">
        <v>10</v>
      </c>
      <c r="D217" s="40">
        <v>250</v>
      </c>
      <c r="E217" s="30"/>
      <c r="F217" s="41">
        <f t="shared" si="1"/>
        <v>0</v>
      </c>
      <c r="G217" s="42" t="s">
        <v>40</v>
      </c>
      <c r="H217" s="61" t="s">
        <v>60</v>
      </c>
      <c r="I217" s="44" t="s">
        <v>846</v>
      </c>
      <c r="J217" s="44" t="s">
        <v>290</v>
      </c>
      <c r="K217" s="45">
        <v>9786176795742</v>
      </c>
      <c r="L217" s="45">
        <v>2019</v>
      </c>
      <c r="M217" s="45">
        <v>1</v>
      </c>
      <c r="N217" s="44" t="s">
        <v>754</v>
      </c>
      <c r="O217" s="38" t="s">
        <v>862</v>
      </c>
      <c r="P217" s="45">
        <v>186156</v>
      </c>
      <c r="Q217" s="46" t="s">
        <v>863</v>
      </c>
      <c r="R217" s="48">
        <v>0.26700000000000002</v>
      </c>
      <c r="S217" s="45">
        <v>152</v>
      </c>
      <c r="T217" s="45">
        <v>145</v>
      </c>
      <c r="U217" s="45">
        <v>200</v>
      </c>
      <c r="V217" s="44" t="s">
        <v>132</v>
      </c>
      <c r="W217" s="44" t="s">
        <v>77</v>
      </c>
      <c r="X217" s="6"/>
      <c r="Y217" s="6"/>
      <c r="Z217" s="6"/>
      <c r="AA217" s="6"/>
      <c r="AB217" s="6"/>
      <c r="AC217" s="6"/>
      <c r="AD217" s="6"/>
      <c r="AE217" s="6"/>
      <c r="AF217" s="6"/>
      <c r="AG217" s="6"/>
      <c r="AH217" s="6"/>
      <c r="AI217" s="6"/>
      <c r="AJ217" s="6"/>
      <c r="AK217" s="6"/>
      <c r="AL217" s="6"/>
      <c r="AM217" s="6"/>
      <c r="AN217" s="6"/>
      <c r="AO217" s="6"/>
      <c r="AP217" s="6"/>
    </row>
    <row r="218" spans="1:42" ht="11.25" hidden="1" customHeight="1" x14ac:dyDescent="0.3">
      <c r="A218" s="26">
        <v>212</v>
      </c>
      <c r="B218" s="38" t="s">
        <v>864</v>
      </c>
      <c r="C218" s="39">
        <v>10</v>
      </c>
      <c r="D218" s="40">
        <v>250</v>
      </c>
      <c r="E218" s="30"/>
      <c r="F218" s="41">
        <f t="shared" si="1"/>
        <v>0</v>
      </c>
      <c r="G218" s="42" t="s">
        <v>40</v>
      </c>
      <c r="H218" s="61" t="s">
        <v>60</v>
      </c>
      <c r="I218" s="44" t="s">
        <v>846</v>
      </c>
      <c r="J218" s="44" t="s">
        <v>290</v>
      </c>
      <c r="K218" s="45">
        <v>9786176797241</v>
      </c>
      <c r="L218" s="45">
        <v>2019</v>
      </c>
      <c r="M218" s="45">
        <v>9</v>
      </c>
      <c r="N218" s="44" t="s">
        <v>754</v>
      </c>
      <c r="O218" s="38" t="s">
        <v>865</v>
      </c>
      <c r="P218" s="45">
        <v>149088</v>
      </c>
      <c r="Q218" s="46" t="s">
        <v>866</v>
      </c>
      <c r="R218" s="48">
        <v>0.33800000000000002</v>
      </c>
      <c r="S218" s="45">
        <v>224</v>
      </c>
      <c r="T218" s="45">
        <v>145</v>
      </c>
      <c r="U218" s="45">
        <v>200</v>
      </c>
      <c r="V218" s="44" t="s">
        <v>132</v>
      </c>
      <c r="W218" s="44" t="s">
        <v>77</v>
      </c>
      <c r="X218" s="6"/>
      <c r="Y218" s="6"/>
      <c r="Z218" s="6"/>
      <c r="AA218" s="6"/>
      <c r="AB218" s="6"/>
      <c r="AC218" s="6"/>
      <c r="AD218" s="6"/>
      <c r="AE218" s="6"/>
      <c r="AF218" s="6"/>
      <c r="AG218" s="6"/>
      <c r="AH218" s="6"/>
      <c r="AI218" s="6"/>
      <c r="AJ218" s="6"/>
      <c r="AK218" s="6"/>
      <c r="AL218" s="6"/>
      <c r="AM218" s="6"/>
      <c r="AN218" s="6"/>
      <c r="AO218" s="6"/>
      <c r="AP218" s="6"/>
    </row>
    <row r="219" spans="1:42" ht="11.25" hidden="1" customHeight="1" x14ac:dyDescent="0.3">
      <c r="A219" s="26">
        <v>213</v>
      </c>
      <c r="B219" s="38" t="s">
        <v>867</v>
      </c>
      <c r="C219" s="39">
        <v>10</v>
      </c>
      <c r="D219" s="40">
        <v>400</v>
      </c>
      <c r="E219" s="30"/>
      <c r="F219" s="41">
        <f t="shared" si="1"/>
        <v>0</v>
      </c>
      <c r="G219" s="42" t="s">
        <v>40</v>
      </c>
      <c r="H219" s="61" t="s">
        <v>60</v>
      </c>
      <c r="I219" s="44" t="s">
        <v>846</v>
      </c>
      <c r="J219" s="44" t="s">
        <v>290</v>
      </c>
      <c r="K219" s="45">
        <v>9786176797463</v>
      </c>
      <c r="L219" s="45">
        <v>2020</v>
      </c>
      <c r="M219" s="45">
        <v>3</v>
      </c>
      <c r="N219" s="44" t="s">
        <v>754</v>
      </c>
      <c r="O219" s="38" t="s">
        <v>868</v>
      </c>
      <c r="P219" s="45">
        <v>208858</v>
      </c>
      <c r="Q219" s="46" t="s">
        <v>869</v>
      </c>
      <c r="R219" s="48">
        <v>0.64</v>
      </c>
      <c r="S219" s="45">
        <v>512</v>
      </c>
      <c r="T219" s="45">
        <v>145</v>
      </c>
      <c r="U219" s="45">
        <v>200</v>
      </c>
      <c r="V219" s="44" t="s">
        <v>132</v>
      </c>
      <c r="W219" s="44" t="s">
        <v>77</v>
      </c>
      <c r="X219" s="6"/>
      <c r="Y219" s="6"/>
      <c r="Z219" s="6"/>
      <c r="AA219" s="6"/>
      <c r="AB219" s="6"/>
      <c r="AC219" s="6"/>
      <c r="AD219" s="6"/>
      <c r="AE219" s="6"/>
      <c r="AF219" s="6"/>
      <c r="AG219" s="6"/>
      <c r="AH219" s="6"/>
      <c r="AI219" s="6"/>
      <c r="AJ219" s="6"/>
      <c r="AK219" s="6"/>
      <c r="AL219" s="6"/>
      <c r="AM219" s="6"/>
      <c r="AN219" s="6"/>
      <c r="AO219" s="6"/>
      <c r="AP219" s="6"/>
    </row>
    <row r="220" spans="1:42" ht="11.25" customHeight="1" x14ac:dyDescent="0.3">
      <c r="A220" s="26">
        <v>214</v>
      </c>
      <c r="B220" s="38" t="s">
        <v>870</v>
      </c>
      <c r="C220" s="39">
        <v>10</v>
      </c>
      <c r="D220" s="40">
        <v>350</v>
      </c>
      <c r="E220" s="30"/>
      <c r="F220" s="41">
        <f t="shared" si="1"/>
        <v>0</v>
      </c>
      <c r="G220" s="42" t="s">
        <v>40</v>
      </c>
      <c r="H220" s="60"/>
      <c r="I220" s="44" t="s">
        <v>846</v>
      </c>
      <c r="J220" s="44" t="s">
        <v>290</v>
      </c>
      <c r="K220" s="45">
        <v>9786176797821</v>
      </c>
      <c r="L220" s="45">
        <v>2021</v>
      </c>
      <c r="M220" s="45">
        <v>3</v>
      </c>
      <c r="N220" s="44" t="s">
        <v>754</v>
      </c>
      <c r="O220" s="38" t="s">
        <v>871</v>
      </c>
      <c r="P220" s="45">
        <v>145867</v>
      </c>
      <c r="Q220" s="46" t="s">
        <v>872</v>
      </c>
      <c r="R220" s="47">
        <v>0.28999999999999998</v>
      </c>
      <c r="S220" s="45">
        <v>176</v>
      </c>
      <c r="T220" s="45">
        <v>145</v>
      </c>
      <c r="U220" s="45">
        <v>200</v>
      </c>
      <c r="V220" s="44" t="s">
        <v>132</v>
      </c>
      <c r="W220" s="44" t="s">
        <v>77</v>
      </c>
      <c r="X220" s="6"/>
      <c r="Y220" s="6"/>
      <c r="Z220" s="6"/>
      <c r="AA220" s="6"/>
      <c r="AB220" s="6"/>
      <c r="AC220" s="6"/>
      <c r="AD220" s="6"/>
      <c r="AE220" s="6"/>
      <c r="AF220" s="6"/>
      <c r="AG220" s="6"/>
      <c r="AH220" s="6"/>
      <c r="AI220" s="6"/>
      <c r="AJ220" s="6"/>
      <c r="AK220" s="6"/>
      <c r="AL220" s="6"/>
      <c r="AM220" s="6"/>
      <c r="AN220" s="6"/>
      <c r="AO220" s="6"/>
      <c r="AP220" s="6"/>
    </row>
    <row r="221" spans="1:42" ht="11.25" customHeight="1" x14ac:dyDescent="0.3">
      <c r="A221" s="26">
        <v>215</v>
      </c>
      <c r="B221" s="38" t="s">
        <v>873</v>
      </c>
      <c r="C221" s="39">
        <v>10</v>
      </c>
      <c r="D221" s="40">
        <v>350</v>
      </c>
      <c r="E221" s="30"/>
      <c r="F221" s="41">
        <f t="shared" si="1"/>
        <v>0</v>
      </c>
      <c r="G221" s="42" t="s">
        <v>40</v>
      </c>
      <c r="H221" s="61"/>
      <c r="I221" s="44" t="s">
        <v>846</v>
      </c>
      <c r="J221" s="44" t="s">
        <v>290</v>
      </c>
      <c r="K221" s="45">
        <v>9786176797500</v>
      </c>
      <c r="L221" s="45">
        <v>2021</v>
      </c>
      <c r="M221" s="45">
        <v>8</v>
      </c>
      <c r="N221" s="44" t="s">
        <v>754</v>
      </c>
      <c r="O221" s="38" t="s">
        <v>874</v>
      </c>
      <c r="P221" s="45">
        <v>154378</v>
      </c>
      <c r="Q221" s="46" t="s">
        <v>875</v>
      </c>
      <c r="R221" s="48">
        <v>0.35</v>
      </c>
      <c r="S221" s="45">
        <v>224</v>
      </c>
      <c r="T221" s="45">
        <v>145</v>
      </c>
      <c r="U221" s="45">
        <v>200</v>
      </c>
      <c r="V221" s="44" t="s">
        <v>132</v>
      </c>
      <c r="W221" s="44" t="s">
        <v>77</v>
      </c>
      <c r="X221" s="6"/>
      <c r="Y221" s="6"/>
      <c r="Z221" s="6"/>
      <c r="AA221" s="6"/>
      <c r="AB221" s="6"/>
      <c r="AC221" s="6"/>
      <c r="AD221" s="6"/>
      <c r="AE221" s="6"/>
      <c r="AF221" s="6"/>
      <c r="AG221" s="6"/>
      <c r="AH221" s="6"/>
      <c r="AI221" s="6"/>
      <c r="AJ221" s="6"/>
      <c r="AK221" s="6"/>
      <c r="AL221" s="6"/>
      <c r="AM221" s="6"/>
      <c r="AN221" s="6"/>
      <c r="AO221" s="6"/>
      <c r="AP221" s="6"/>
    </row>
    <row r="222" spans="1:42" ht="11.25" customHeight="1" x14ac:dyDescent="0.3">
      <c r="A222" s="26">
        <v>216</v>
      </c>
      <c r="B222" s="38" t="s">
        <v>876</v>
      </c>
      <c r="C222" s="39">
        <v>10</v>
      </c>
      <c r="D222" s="40">
        <v>200</v>
      </c>
      <c r="E222" s="30"/>
      <c r="F222" s="41">
        <f t="shared" si="1"/>
        <v>0</v>
      </c>
      <c r="G222" s="42" t="s">
        <v>40</v>
      </c>
      <c r="H222" s="42"/>
      <c r="I222" s="44" t="s">
        <v>877</v>
      </c>
      <c r="J222" s="44" t="s">
        <v>290</v>
      </c>
      <c r="K222" s="45">
        <v>9789664480342</v>
      </c>
      <c r="L222" s="45">
        <v>2022</v>
      </c>
      <c r="M222" s="45">
        <v>8</v>
      </c>
      <c r="N222" s="44" t="s">
        <v>878</v>
      </c>
      <c r="O222" s="38" t="s">
        <v>879</v>
      </c>
      <c r="P222" s="45">
        <v>173764</v>
      </c>
      <c r="Q222" s="46" t="s">
        <v>880</v>
      </c>
      <c r="R222" s="48">
        <v>0.223</v>
      </c>
      <c r="S222" s="45">
        <v>168</v>
      </c>
      <c r="T222" s="45">
        <v>130</v>
      </c>
      <c r="U222" s="45">
        <v>200</v>
      </c>
      <c r="V222" s="44" t="s">
        <v>223</v>
      </c>
      <c r="W222" s="44" t="s">
        <v>77</v>
      </c>
      <c r="X222" s="6"/>
      <c r="Y222" s="6"/>
      <c r="Z222" s="6"/>
      <c r="AA222" s="6"/>
      <c r="AB222" s="6"/>
      <c r="AC222" s="6"/>
      <c r="AD222" s="6"/>
      <c r="AE222" s="6"/>
      <c r="AF222" s="6"/>
      <c r="AG222" s="6"/>
      <c r="AH222" s="6"/>
      <c r="AI222" s="6"/>
      <c r="AJ222" s="6"/>
      <c r="AK222" s="6"/>
      <c r="AL222" s="6"/>
      <c r="AM222" s="6"/>
      <c r="AN222" s="6"/>
      <c r="AO222" s="6"/>
      <c r="AP222" s="6"/>
    </row>
    <row r="223" spans="1:42" ht="11.25" hidden="1" customHeight="1" x14ac:dyDescent="0.3">
      <c r="A223" s="26">
        <v>217</v>
      </c>
      <c r="B223" s="49" t="s">
        <v>881</v>
      </c>
      <c r="C223" s="50">
        <v>6</v>
      </c>
      <c r="D223" s="51">
        <v>450</v>
      </c>
      <c r="E223" s="30"/>
      <c r="F223" s="52">
        <f t="shared" si="1"/>
        <v>0</v>
      </c>
      <c r="G223" s="53" t="s">
        <v>40</v>
      </c>
      <c r="H223" s="77" t="s">
        <v>60</v>
      </c>
      <c r="I223" s="55" t="s">
        <v>882</v>
      </c>
      <c r="J223" s="55" t="s">
        <v>290</v>
      </c>
      <c r="K223" s="56">
        <v>9786176792963</v>
      </c>
      <c r="L223" s="56">
        <v>2018</v>
      </c>
      <c r="M223" s="56">
        <v>1</v>
      </c>
      <c r="N223" s="55" t="s">
        <v>754</v>
      </c>
      <c r="O223" s="49" t="s">
        <v>883</v>
      </c>
      <c r="P223" s="56">
        <v>166914</v>
      </c>
      <c r="Q223" s="57" t="s">
        <v>884</v>
      </c>
      <c r="R223" s="58">
        <v>0.59599999999999997</v>
      </c>
      <c r="S223" s="56">
        <v>360</v>
      </c>
      <c r="T223" s="56">
        <v>145</v>
      </c>
      <c r="U223" s="56">
        <v>200</v>
      </c>
      <c r="V223" s="55" t="s">
        <v>132</v>
      </c>
      <c r="W223" s="55" t="s">
        <v>38</v>
      </c>
      <c r="X223" s="6"/>
      <c r="Y223" s="6"/>
      <c r="Z223" s="6"/>
      <c r="AA223" s="6"/>
      <c r="AB223" s="6"/>
      <c r="AC223" s="6"/>
      <c r="AD223" s="6"/>
      <c r="AE223" s="6"/>
      <c r="AF223" s="6"/>
      <c r="AG223" s="6"/>
      <c r="AH223" s="6"/>
      <c r="AI223" s="6"/>
      <c r="AJ223" s="6"/>
      <c r="AK223" s="6"/>
      <c r="AL223" s="6"/>
      <c r="AM223" s="6"/>
      <c r="AN223" s="6"/>
      <c r="AO223" s="6"/>
      <c r="AP223" s="6"/>
    </row>
    <row r="224" spans="1:42" ht="11.25" customHeight="1" x14ac:dyDescent="0.3">
      <c r="A224" s="26">
        <v>218</v>
      </c>
      <c r="B224" s="49" t="s">
        <v>885</v>
      </c>
      <c r="C224" s="79">
        <v>8</v>
      </c>
      <c r="D224" s="51">
        <v>500</v>
      </c>
      <c r="E224" s="30"/>
      <c r="F224" s="52">
        <f t="shared" si="1"/>
        <v>0</v>
      </c>
      <c r="G224" s="53" t="s">
        <v>40</v>
      </c>
      <c r="H224" s="72" t="s">
        <v>396</v>
      </c>
      <c r="I224" s="55" t="s">
        <v>886</v>
      </c>
      <c r="J224" s="55" t="s">
        <v>290</v>
      </c>
      <c r="K224" s="56">
        <v>9786176793595</v>
      </c>
      <c r="L224" s="56">
        <v>2017</v>
      </c>
      <c r="M224" s="56">
        <v>3</v>
      </c>
      <c r="N224" s="55" t="s">
        <v>754</v>
      </c>
      <c r="O224" s="49" t="s">
        <v>887</v>
      </c>
      <c r="P224" s="56">
        <v>153065</v>
      </c>
      <c r="Q224" s="57" t="s">
        <v>888</v>
      </c>
      <c r="R224" s="58">
        <v>0.56000000000000005</v>
      </c>
      <c r="S224" s="56">
        <v>342</v>
      </c>
      <c r="T224" s="56">
        <v>145</v>
      </c>
      <c r="U224" s="56">
        <v>200</v>
      </c>
      <c r="V224" s="55" t="s">
        <v>132</v>
      </c>
      <c r="W224" s="55" t="s">
        <v>38</v>
      </c>
      <c r="X224" s="6"/>
      <c r="Y224" s="6"/>
      <c r="Z224" s="6"/>
      <c r="AA224" s="6"/>
      <c r="AB224" s="6"/>
      <c r="AC224" s="6"/>
      <c r="AD224" s="6"/>
      <c r="AE224" s="6"/>
      <c r="AF224" s="6"/>
      <c r="AG224" s="6"/>
      <c r="AH224" s="6"/>
      <c r="AI224" s="6"/>
      <c r="AJ224" s="6"/>
      <c r="AK224" s="6"/>
      <c r="AL224" s="6"/>
      <c r="AM224" s="6"/>
      <c r="AN224" s="6"/>
      <c r="AO224" s="6"/>
      <c r="AP224" s="6"/>
    </row>
    <row r="225" spans="1:42" ht="11.25" hidden="1" customHeight="1" x14ac:dyDescent="0.3">
      <c r="A225" s="26">
        <v>219</v>
      </c>
      <c r="B225" s="49" t="s">
        <v>889</v>
      </c>
      <c r="C225" s="50">
        <v>10</v>
      </c>
      <c r="D225" s="51">
        <v>350</v>
      </c>
      <c r="E225" s="30"/>
      <c r="F225" s="52">
        <f t="shared" si="1"/>
        <v>0</v>
      </c>
      <c r="G225" s="53" t="s">
        <v>40</v>
      </c>
      <c r="H225" s="77" t="s">
        <v>60</v>
      </c>
      <c r="I225" s="55" t="s">
        <v>890</v>
      </c>
      <c r="J225" s="55" t="s">
        <v>290</v>
      </c>
      <c r="K225" s="57">
        <v>9789664482377</v>
      </c>
      <c r="L225" s="57">
        <v>2024</v>
      </c>
      <c r="M225" s="57">
        <v>1</v>
      </c>
      <c r="N225" s="55" t="s">
        <v>754</v>
      </c>
      <c r="O225" s="81" t="s">
        <v>891</v>
      </c>
      <c r="P225" s="57">
        <v>201981</v>
      </c>
      <c r="Q225" s="57" t="s">
        <v>892</v>
      </c>
      <c r="R225" s="78">
        <v>0.35</v>
      </c>
      <c r="S225" s="57">
        <v>192</v>
      </c>
      <c r="T225" s="56">
        <v>145</v>
      </c>
      <c r="U225" s="56">
        <v>200</v>
      </c>
      <c r="V225" s="55" t="s">
        <v>132</v>
      </c>
      <c r="W225" s="100" t="s">
        <v>77</v>
      </c>
      <c r="X225" s="6"/>
      <c r="Y225" s="6"/>
      <c r="Z225" s="6"/>
      <c r="AA225" s="6"/>
      <c r="AB225" s="6"/>
      <c r="AC225" s="6"/>
      <c r="AD225" s="6"/>
      <c r="AE225" s="6"/>
      <c r="AF225" s="6"/>
      <c r="AG225" s="6"/>
      <c r="AH225" s="6"/>
      <c r="AI225" s="6"/>
      <c r="AJ225" s="6"/>
      <c r="AK225" s="6"/>
      <c r="AL225" s="6"/>
      <c r="AM225" s="6"/>
      <c r="AN225" s="6"/>
      <c r="AO225" s="6"/>
      <c r="AP225" s="6"/>
    </row>
    <row r="226" spans="1:42" ht="11.25" hidden="1" customHeight="1" x14ac:dyDescent="0.3">
      <c r="A226" s="26">
        <v>220</v>
      </c>
      <c r="B226" s="38" t="s">
        <v>893</v>
      </c>
      <c r="C226" s="39">
        <v>10</v>
      </c>
      <c r="D226" s="40">
        <v>250</v>
      </c>
      <c r="E226" s="30"/>
      <c r="F226" s="41">
        <f t="shared" si="1"/>
        <v>0</v>
      </c>
      <c r="G226" s="42" t="s">
        <v>40</v>
      </c>
      <c r="H226" s="61" t="s">
        <v>60</v>
      </c>
      <c r="I226" s="44" t="s">
        <v>894</v>
      </c>
      <c r="J226" s="44" t="s">
        <v>290</v>
      </c>
      <c r="K226" s="45">
        <v>9786176798507</v>
      </c>
      <c r="L226" s="45">
        <v>2020</v>
      </c>
      <c r="M226" s="45">
        <v>11</v>
      </c>
      <c r="N226" s="44" t="s">
        <v>754</v>
      </c>
      <c r="O226" s="38" t="s">
        <v>895</v>
      </c>
      <c r="P226" s="45">
        <v>217396</v>
      </c>
      <c r="Q226" s="46" t="s">
        <v>896</v>
      </c>
      <c r="R226" s="48">
        <v>0.47</v>
      </c>
      <c r="S226" s="45">
        <v>480</v>
      </c>
      <c r="T226" s="45">
        <v>130</v>
      </c>
      <c r="U226" s="45">
        <v>200</v>
      </c>
      <c r="V226" s="44" t="s">
        <v>223</v>
      </c>
      <c r="W226" s="44" t="s">
        <v>77</v>
      </c>
      <c r="X226" s="6"/>
      <c r="Y226" s="6"/>
      <c r="Z226" s="6"/>
      <c r="AA226" s="6"/>
      <c r="AB226" s="6"/>
      <c r="AC226" s="6"/>
      <c r="AD226" s="6"/>
      <c r="AE226" s="6"/>
      <c r="AF226" s="6"/>
      <c r="AG226" s="6"/>
      <c r="AH226" s="6"/>
      <c r="AI226" s="6"/>
      <c r="AJ226" s="6"/>
      <c r="AK226" s="6"/>
      <c r="AL226" s="6"/>
      <c r="AM226" s="6"/>
      <c r="AN226" s="6"/>
      <c r="AO226" s="6"/>
      <c r="AP226" s="6"/>
    </row>
    <row r="227" spans="1:42" ht="11.25" customHeight="1" x14ac:dyDescent="0.3">
      <c r="A227" s="26">
        <v>221</v>
      </c>
      <c r="B227" s="38" t="s">
        <v>897</v>
      </c>
      <c r="C227" s="39">
        <v>10</v>
      </c>
      <c r="D227" s="40">
        <v>300</v>
      </c>
      <c r="E227" s="30"/>
      <c r="F227" s="41">
        <f t="shared" si="1"/>
        <v>0</v>
      </c>
      <c r="G227" s="42" t="s">
        <v>40</v>
      </c>
      <c r="H227" s="42"/>
      <c r="I227" s="44" t="s">
        <v>898</v>
      </c>
      <c r="J227" s="44" t="s">
        <v>290</v>
      </c>
      <c r="K227" s="45">
        <v>9786176792956</v>
      </c>
      <c r="L227" s="45">
        <v>2016</v>
      </c>
      <c r="M227" s="45">
        <v>9</v>
      </c>
      <c r="N227" s="44" t="s">
        <v>878</v>
      </c>
      <c r="O227" s="38" t="s">
        <v>899</v>
      </c>
      <c r="P227" s="45">
        <v>143633</v>
      </c>
      <c r="Q227" s="46" t="s">
        <v>900</v>
      </c>
      <c r="R227" s="48">
        <v>0.45</v>
      </c>
      <c r="S227" s="45">
        <v>336</v>
      </c>
      <c r="T227" s="45">
        <v>145</v>
      </c>
      <c r="U227" s="45">
        <v>200</v>
      </c>
      <c r="V227" s="44" t="s">
        <v>132</v>
      </c>
      <c r="W227" s="44" t="s">
        <v>38</v>
      </c>
      <c r="X227" s="6"/>
      <c r="Y227" s="6"/>
      <c r="Z227" s="6"/>
      <c r="AA227" s="6"/>
      <c r="AB227" s="6"/>
      <c r="AC227" s="6"/>
      <c r="AD227" s="6"/>
      <c r="AE227" s="6"/>
      <c r="AF227" s="6"/>
      <c r="AG227" s="6"/>
      <c r="AH227" s="6"/>
      <c r="AI227" s="6"/>
      <c r="AJ227" s="6"/>
      <c r="AK227" s="6"/>
      <c r="AL227" s="6"/>
      <c r="AM227" s="6"/>
      <c r="AN227" s="6"/>
      <c r="AO227" s="6"/>
      <c r="AP227" s="6"/>
    </row>
    <row r="228" spans="1:42" ht="11.25" hidden="1" customHeight="1" x14ac:dyDescent="0.3">
      <c r="A228" s="26">
        <v>222</v>
      </c>
      <c r="B228" s="38" t="s">
        <v>901</v>
      </c>
      <c r="C228" s="39">
        <v>10</v>
      </c>
      <c r="D228" s="40">
        <v>300</v>
      </c>
      <c r="E228" s="30"/>
      <c r="F228" s="41">
        <f t="shared" si="1"/>
        <v>0</v>
      </c>
      <c r="G228" s="42" t="s">
        <v>40</v>
      </c>
      <c r="H228" s="61" t="s">
        <v>60</v>
      </c>
      <c r="I228" s="44" t="s">
        <v>898</v>
      </c>
      <c r="J228" s="44" t="s">
        <v>290</v>
      </c>
      <c r="K228" s="45">
        <v>9786176794707</v>
      </c>
      <c r="L228" s="45">
        <v>2018</v>
      </c>
      <c r="M228" s="45">
        <v>3</v>
      </c>
      <c r="N228" s="44" t="s">
        <v>878</v>
      </c>
      <c r="O228" s="38" t="s">
        <v>902</v>
      </c>
      <c r="P228" s="45">
        <v>169123</v>
      </c>
      <c r="Q228" s="46" t="s">
        <v>903</v>
      </c>
      <c r="R228" s="48">
        <v>0.47899999999999998</v>
      </c>
      <c r="S228" s="45">
        <v>376</v>
      </c>
      <c r="T228" s="45">
        <v>145</v>
      </c>
      <c r="U228" s="45">
        <v>200</v>
      </c>
      <c r="V228" s="44" t="s">
        <v>132</v>
      </c>
      <c r="W228" s="44" t="s">
        <v>77</v>
      </c>
      <c r="X228" s="6"/>
      <c r="Y228" s="6"/>
      <c r="Z228" s="6"/>
      <c r="AA228" s="6"/>
      <c r="AB228" s="6"/>
      <c r="AC228" s="6"/>
      <c r="AD228" s="6"/>
      <c r="AE228" s="6"/>
      <c r="AF228" s="6"/>
      <c r="AG228" s="6"/>
      <c r="AH228" s="6"/>
      <c r="AI228" s="6"/>
      <c r="AJ228" s="6"/>
      <c r="AK228" s="6"/>
      <c r="AL228" s="6"/>
      <c r="AM228" s="6"/>
      <c r="AN228" s="6"/>
      <c r="AO228" s="6"/>
      <c r="AP228" s="6"/>
    </row>
    <row r="229" spans="1:42" ht="11.25" customHeight="1" x14ac:dyDescent="0.3">
      <c r="A229" s="26">
        <v>223</v>
      </c>
      <c r="B229" s="38" t="s">
        <v>904</v>
      </c>
      <c r="C229" s="39">
        <v>10</v>
      </c>
      <c r="D229" s="40">
        <v>300</v>
      </c>
      <c r="E229" s="30"/>
      <c r="F229" s="41">
        <f t="shared" si="1"/>
        <v>0</v>
      </c>
      <c r="G229" s="42" t="s">
        <v>40</v>
      </c>
      <c r="H229" s="60"/>
      <c r="I229" s="44" t="s">
        <v>898</v>
      </c>
      <c r="J229" s="44" t="s">
        <v>290</v>
      </c>
      <c r="K229" s="45">
        <v>9786176796237</v>
      </c>
      <c r="L229" s="45">
        <v>2019</v>
      </c>
      <c r="M229" s="45">
        <v>2</v>
      </c>
      <c r="N229" s="44" t="s">
        <v>878</v>
      </c>
      <c r="O229" s="38" t="s">
        <v>905</v>
      </c>
      <c r="P229" s="45">
        <v>188903</v>
      </c>
      <c r="Q229" s="46" t="s">
        <v>906</v>
      </c>
      <c r="R229" s="47">
        <v>0.34499999999999997</v>
      </c>
      <c r="S229" s="45">
        <v>240</v>
      </c>
      <c r="T229" s="45">
        <v>145</v>
      </c>
      <c r="U229" s="45">
        <v>200</v>
      </c>
      <c r="V229" s="44" t="s">
        <v>132</v>
      </c>
      <c r="W229" s="44" t="s">
        <v>77</v>
      </c>
      <c r="X229" s="6"/>
      <c r="Y229" s="6"/>
      <c r="Z229" s="6"/>
      <c r="AA229" s="6"/>
      <c r="AB229" s="6"/>
      <c r="AC229" s="6"/>
      <c r="AD229" s="6"/>
      <c r="AE229" s="6"/>
      <c r="AF229" s="6"/>
      <c r="AG229" s="6"/>
      <c r="AH229" s="6"/>
      <c r="AI229" s="6"/>
      <c r="AJ229" s="6"/>
      <c r="AK229" s="6"/>
      <c r="AL229" s="6"/>
      <c r="AM229" s="6"/>
      <c r="AN229" s="6"/>
      <c r="AO229" s="6"/>
      <c r="AP229" s="6"/>
    </row>
    <row r="230" spans="1:42" ht="11.25" hidden="1" customHeight="1" x14ac:dyDescent="0.3">
      <c r="A230" s="26">
        <v>224</v>
      </c>
      <c r="B230" s="38" t="s">
        <v>907</v>
      </c>
      <c r="C230" s="39">
        <v>10</v>
      </c>
      <c r="D230" s="40">
        <v>300</v>
      </c>
      <c r="E230" s="30"/>
      <c r="F230" s="41">
        <f t="shared" si="1"/>
        <v>0</v>
      </c>
      <c r="G230" s="42" t="s">
        <v>40</v>
      </c>
      <c r="H230" s="61" t="s">
        <v>60</v>
      </c>
      <c r="I230" s="44" t="s">
        <v>898</v>
      </c>
      <c r="J230" s="44" t="s">
        <v>290</v>
      </c>
      <c r="K230" s="45">
        <v>9786176795223</v>
      </c>
      <c r="L230" s="45">
        <v>2020</v>
      </c>
      <c r="M230" s="45">
        <v>3</v>
      </c>
      <c r="N230" s="44" t="s">
        <v>878</v>
      </c>
      <c r="O230" s="38" t="s">
        <v>908</v>
      </c>
      <c r="P230" s="45">
        <v>207142</v>
      </c>
      <c r="Q230" s="46" t="s">
        <v>909</v>
      </c>
      <c r="R230" s="48">
        <v>0.35499999999999998</v>
      </c>
      <c r="S230" s="45">
        <v>232</v>
      </c>
      <c r="T230" s="45">
        <v>145</v>
      </c>
      <c r="U230" s="45">
        <v>200</v>
      </c>
      <c r="V230" s="44" t="s">
        <v>132</v>
      </c>
      <c r="W230" s="44" t="s">
        <v>77</v>
      </c>
      <c r="X230" s="6"/>
      <c r="Y230" s="6"/>
      <c r="Z230" s="6"/>
      <c r="AA230" s="6"/>
      <c r="AB230" s="6"/>
      <c r="AC230" s="6"/>
      <c r="AD230" s="6"/>
      <c r="AE230" s="6"/>
      <c r="AF230" s="6"/>
      <c r="AG230" s="6"/>
      <c r="AH230" s="6"/>
      <c r="AI230" s="6"/>
      <c r="AJ230" s="6"/>
      <c r="AK230" s="6"/>
      <c r="AL230" s="6"/>
      <c r="AM230" s="6"/>
      <c r="AN230" s="6"/>
      <c r="AO230" s="6"/>
      <c r="AP230" s="6"/>
    </row>
    <row r="231" spans="1:42" ht="11.25" hidden="1" customHeight="1" x14ac:dyDescent="0.3">
      <c r="A231" s="26">
        <v>225</v>
      </c>
      <c r="B231" s="38" t="s">
        <v>910</v>
      </c>
      <c r="C231" s="39">
        <v>10</v>
      </c>
      <c r="D231" s="40">
        <v>300</v>
      </c>
      <c r="E231" s="30"/>
      <c r="F231" s="41">
        <f t="shared" si="1"/>
        <v>0</v>
      </c>
      <c r="G231" s="42" t="s">
        <v>40</v>
      </c>
      <c r="H231" s="61" t="s">
        <v>60</v>
      </c>
      <c r="I231" s="44" t="s">
        <v>898</v>
      </c>
      <c r="J231" s="44" t="s">
        <v>290</v>
      </c>
      <c r="K231" s="45">
        <v>9786176798637</v>
      </c>
      <c r="L231" s="45">
        <v>2021</v>
      </c>
      <c r="M231" s="45">
        <v>2</v>
      </c>
      <c r="N231" s="44" t="s">
        <v>878</v>
      </c>
      <c r="O231" s="38" t="s">
        <v>911</v>
      </c>
      <c r="P231" s="45">
        <v>142950</v>
      </c>
      <c r="Q231" s="46" t="s">
        <v>912</v>
      </c>
      <c r="R231" s="48">
        <v>0.32</v>
      </c>
      <c r="S231" s="45">
        <v>216</v>
      </c>
      <c r="T231" s="45">
        <v>145</v>
      </c>
      <c r="U231" s="45">
        <v>200</v>
      </c>
      <c r="V231" s="44" t="s">
        <v>132</v>
      </c>
      <c r="W231" s="44" t="s">
        <v>77</v>
      </c>
      <c r="X231" s="6"/>
      <c r="Y231" s="6"/>
      <c r="Z231" s="6"/>
      <c r="AA231" s="6"/>
      <c r="AB231" s="6"/>
      <c r="AC231" s="6"/>
      <c r="AD231" s="6"/>
      <c r="AE231" s="6"/>
      <c r="AF231" s="6"/>
      <c r="AG231" s="6"/>
      <c r="AH231" s="6"/>
      <c r="AI231" s="6"/>
      <c r="AJ231" s="6"/>
      <c r="AK231" s="6"/>
      <c r="AL231" s="6"/>
      <c r="AM231" s="6"/>
      <c r="AN231" s="6"/>
      <c r="AO231" s="6"/>
      <c r="AP231" s="6"/>
    </row>
    <row r="232" spans="1:42" ht="11.25" hidden="1" customHeight="1" x14ac:dyDescent="0.3">
      <c r="A232" s="26">
        <v>226</v>
      </c>
      <c r="B232" s="38" t="s">
        <v>913</v>
      </c>
      <c r="C232" s="39">
        <v>6</v>
      </c>
      <c r="D232" s="40">
        <v>400</v>
      </c>
      <c r="E232" s="30"/>
      <c r="F232" s="41">
        <f t="shared" si="1"/>
        <v>0</v>
      </c>
      <c r="G232" s="42" t="s">
        <v>40</v>
      </c>
      <c r="H232" s="61" t="s">
        <v>60</v>
      </c>
      <c r="I232" s="44" t="s">
        <v>898</v>
      </c>
      <c r="J232" s="44" t="s">
        <v>290</v>
      </c>
      <c r="K232" s="45">
        <v>9786176798002</v>
      </c>
      <c r="L232" s="45">
        <v>2021</v>
      </c>
      <c r="M232" s="45">
        <v>9</v>
      </c>
      <c r="N232" s="44" t="s">
        <v>878</v>
      </c>
      <c r="O232" s="38" t="s">
        <v>914</v>
      </c>
      <c r="P232" s="45">
        <v>156433</v>
      </c>
      <c r="Q232" s="46" t="s">
        <v>915</v>
      </c>
      <c r="R232" s="48">
        <v>0.80900000000000005</v>
      </c>
      <c r="S232" s="45">
        <v>664</v>
      </c>
      <c r="T232" s="45">
        <v>145</v>
      </c>
      <c r="U232" s="45">
        <v>200</v>
      </c>
      <c r="V232" s="44" t="s">
        <v>132</v>
      </c>
      <c r="W232" s="44" t="s">
        <v>77</v>
      </c>
      <c r="X232" s="6"/>
      <c r="Y232" s="6"/>
      <c r="Z232" s="6"/>
      <c r="AA232" s="6"/>
      <c r="AB232" s="6"/>
      <c r="AC232" s="6"/>
      <c r="AD232" s="6"/>
      <c r="AE232" s="6"/>
      <c r="AF232" s="6"/>
      <c r="AG232" s="6"/>
      <c r="AH232" s="6"/>
      <c r="AI232" s="6"/>
      <c r="AJ232" s="6"/>
      <c r="AK232" s="6"/>
      <c r="AL232" s="6"/>
      <c r="AM232" s="6"/>
      <c r="AN232" s="6"/>
      <c r="AO232" s="6"/>
      <c r="AP232" s="6"/>
    </row>
    <row r="233" spans="1:42" ht="11.25" customHeight="1" x14ac:dyDescent="0.3">
      <c r="A233" s="26">
        <v>227</v>
      </c>
      <c r="B233" s="38" t="s">
        <v>916</v>
      </c>
      <c r="C233" s="39">
        <v>8</v>
      </c>
      <c r="D233" s="40">
        <v>350</v>
      </c>
      <c r="E233" s="30"/>
      <c r="F233" s="41">
        <f t="shared" si="1"/>
        <v>0</v>
      </c>
      <c r="G233" s="42" t="s">
        <v>40</v>
      </c>
      <c r="H233" s="60"/>
      <c r="I233" s="44" t="s">
        <v>898</v>
      </c>
      <c r="J233" s="44" t="s">
        <v>290</v>
      </c>
      <c r="K233" s="45">
        <v>9786176799511</v>
      </c>
      <c r="L233" s="45">
        <v>2021</v>
      </c>
      <c r="M233" s="45">
        <v>9</v>
      </c>
      <c r="N233" s="44" t="s">
        <v>878</v>
      </c>
      <c r="O233" s="38" t="s">
        <v>917</v>
      </c>
      <c r="P233" s="45">
        <v>156434</v>
      </c>
      <c r="Q233" s="46" t="s">
        <v>918</v>
      </c>
      <c r="R233" s="48">
        <v>0.43</v>
      </c>
      <c r="S233" s="45">
        <v>425</v>
      </c>
      <c r="T233" s="45">
        <v>145</v>
      </c>
      <c r="U233" s="45">
        <v>200</v>
      </c>
      <c r="V233" s="44" t="s">
        <v>132</v>
      </c>
      <c r="W233" s="44" t="s">
        <v>77</v>
      </c>
      <c r="X233" s="6"/>
      <c r="Y233" s="6"/>
      <c r="Z233" s="6"/>
      <c r="AA233" s="6"/>
      <c r="AB233" s="6"/>
      <c r="AC233" s="6"/>
      <c r="AD233" s="6"/>
      <c r="AE233" s="6"/>
      <c r="AF233" s="6"/>
      <c r="AG233" s="6"/>
      <c r="AH233" s="6"/>
      <c r="AI233" s="6"/>
      <c r="AJ233" s="6"/>
      <c r="AK233" s="6"/>
      <c r="AL233" s="6"/>
      <c r="AM233" s="6"/>
      <c r="AN233" s="6"/>
      <c r="AO233" s="6"/>
      <c r="AP233" s="6"/>
    </row>
    <row r="234" spans="1:42" ht="11.25" hidden="1" customHeight="1" x14ac:dyDescent="0.3">
      <c r="A234" s="26">
        <v>228</v>
      </c>
      <c r="B234" s="38" t="s">
        <v>919</v>
      </c>
      <c r="C234" s="39">
        <v>6</v>
      </c>
      <c r="D234" s="40">
        <v>180</v>
      </c>
      <c r="E234" s="30"/>
      <c r="F234" s="41">
        <f t="shared" si="1"/>
        <v>0</v>
      </c>
      <c r="G234" s="42" t="s">
        <v>40</v>
      </c>
      <c r="H234" s="61" t="s">
        <v>60</v>
      </c>
      <c r="I234" s="44" t="s">
        <v>920</v>
      </c>
      <c r="J234" s="44" t="s">
        <v>290</v>
      </c>
      <c r="K234" s="45">
        <v>9786176798651</v>
      </c>
      <c r="L234" s="45">
        <v>2021</v>
      </c>
      <c r="M234" s="45">
        <v>2</v>
      </c>
      <c r="N234" s="44" t="s">
        <v>878</v>
      </c>
      <c r="O234" s="38" t="s">
        <v>921</v>
      </c>
      <c r="P234" s="45">
        <v>143646</v>
      </c>
      <c r="Q234" s="46" t="s">
        <v>922</v>
      </c>
      <c r="R234" s="48">
        <v>0.56000000000000005</v>
      </c>
      <c r="S234" s="45">
        <v>592</v>
      </c>
      <c r="T234" s="45">
        <v>130</v>
      </c>
      <c r="U234" s="45">
        <v>200</v>
      </c>
      <c r="V234" s="44" t="s">
        <v>223</v>
      </c>
      <c r="W234" s="44" t="s">
        <v>77</v>
      </c>
      <c r="X234" s="6"/>
      <c r="Y234" s="6"/>
      <c r="Z234" s="6"/>
      <c r="AA234" s="6"/>
      <c r="AB234" s="6"/>
      <c r="AC234" s="6"/>
      <c r="AD234" s="6"/>
      <c r="AE234" s="6"/>
      <c r="AF234" s="6"/>
      <c r="AG234" s="6"/>
      <c r="AH234" s="6"/>
      <c r="AI234" s="6"/>
      <c r="AJ234" s="6"/>
      <c r="AK234" s="6"/>
      <c r="AL234" s="6"/>
      <c r="AM234" s="6"/>
      <c r="AN234" s="6"/>
      <c r="AO234" s="6"/>
      <c r="AP234" s="6"/>
    </row>
    <row r="235" spans="1:42" ht="11.25" customHeight="1" x14ac:dyDescent="0.3">
      <c r="A235" s="26">
        <v>229</v>
      </c>
      <c r="B235" s="38" t="s">
        <v>923</v>
      </c>
      <c r="C235" s="39">
        <v>14</v>
      </c>
      <c r="D235" s="40">
        <v>250</v>
      </c>
      <c r="E235" s="30"/>
      <c r="F235" s="41">
        <f t="shared" si="1"/>
        <v>0</v>
      </c>
      <c r="G235" s="42" t="s">
        <v>40</v>
      </c>
      <c r="H235" s="61"/>
      <c r="I235" s="44" t="s">
        <v>924</v>
      </c>
      <c r="J235" s="44" t="s">
        <v>290</v>
      </c>
      <c r="K235" s="45">
        <v>9786176795926</v>
      </c>
      <c r="L235" s="45">
        <v>2018</v>
      </c>
      <c r="M235" s="45">
        <v>9</v>
      </c>
      <c r="N235" s="44" t="s">
        <v>878</v>
      </c>
      <c r="O235" s="38" t="s">
        <v>925</v>
      </c>
      <c r="P235" s="45">
        <v>179417</v>
      </c>
      <c r="Q235" s="46" t="s">
        <v>926</v>
      </c>
      <c r="R235" s="47">
        <v>0.27</v>
      </c>
      <c r="S235" s="45">
        <v>240</v>
      </c>
      <c r="T235" s="45">
        <v>130</v>
      </c>
      <c r="U235" s="45">
        <v>200</v>
      </c>
      <c r="V235" s="44" t="s">
        <v>223</v>
      </c>
      <c r="W235" s="44" t="s">
        <v>77</v>
      </c>
      <c r="X235" s="6"/>
      <c r="Y235" s="6"/>
      <c r="Z235" s="6"/>
      <c r="AA235" s="6"/>
      <c r="AB235" s="6"/>
      <c r="AC235" s="6"/>
      <c r="AD235" s="6"/>
      <c r="AE235" s="6"/>
      <c r="AF235" s="6"/>
      <c r="AG235" s="6"/>
      <c r="AH235" s="6"/>
      <c r="AI235" s="6"/>
      <c r="AJ235" s="6"/>
      <c r="AK235" s="6"/>
      <c r="AL235" s="6"/>
      <c r="AM235" s="6"/>
      <c r="AN235" s="6"/>
      <c r="AO235" s="6"/>
      <c r="AP235" s="6"/>
    </row>
    <row r="236" spans="1:42" ht="11.25" customHeight="1" x14ac:dyDescent="0.3">
      <c r="A236" s="26">
        <v>230</v>
      </c>
      <c r="B236" s="38" t="s">
        <v>927</v>
      </c>
      <c r="C236" s="39">
        <v>10</v>
      </c>
      <c r="D236" s="40">
        <v>250</v>
      </c>
      <c r="E236" s="30"/>
      <c r="F236" s="41">
        <f t="shared" si="1"/>
        <v>0</v>
      </c>
      <c r="G236" s="42" t="s">
        <v>40</v>
      </c>
      <c r="H236" s="43"/>
      <c r="I236" s="44" t="s">
        <v>924</v>
      </c>
      <c r="J236" s="44" t="s">
        <v>290</v>
      </c>
      <c r="K236" s="45">
        <v>9786176797012</v>
      </c>
      <c r="L236" s="45">
        <v>2019</v>
      </c>
      <c r="M236" s="45">
        <v>8</v>
      </c>
      <c r="N236" s="44" t="s">
        <v>878</v>
      </c>
      <c r="O236" s="38" t="s">
        <v>928</v>
      </c>
      <c r="P236" s="45">
        <v>148964</v>
      </c>
      <c r="Q236" s="46" t="s">
        <v>929</v>
      </c>
      <c r="R236" s="48">
        <v>0.33500000000000002</v>
      </c>
      <c r="S236" s="45">
        <v>320</v>
      </c>
      <c r="T236" s="45">
        <v>130</v>
      </c>
      <c r="U236" s="45">
        <v>200</v>
      </c>
      <c r="V236" s="44" t="s">
        <v>223</v>
      </c>
      <c r="W236" s="44" t="s">
        <v>77</v>
      </c>
      <c r="X236" s="6"/>
      <c r="Y236" s="6"/>
      <c r="Z236" s="6"/>
      <c r="AA236" s="6"/>
      <c r="AB236" s="6"/>
      <c r="AC236" s="6"/>
      <c r="AD236" s="6"/>
      <c r="AE236" s="6"/>
      <c r="AF236" s="6"/>
      <c r="AG236" s="6"/>
      <c r="AH236" s="6"/>
      <c r="AI236" s="6"/>
      <c r="AJ236" s="6"/>
      <c r="AK236" s="6"/>
      <c r="AL236" s="6"/>
      <c r="AM236" s="6"/>
      <c r="AN236" s="6"/>
      <c r="AO236" s="6"/>
      <c r="AP236" s="6"/>
    </row>
    <row r="237" spans="1:42" ht="11.25" hidden="1" customHeight="1" x14ac:dyDescent="0.3">
      <c r="A237" s="26">
        <v>231</v>
      </c>
      <c r="B237" s="38" t="s">
        <v>930</v>
      </c>
      <c r="C237" s="39">
        <v>10</v>
      </c>
      <c r="D237" s="40">
        <v>250</v>
      </c>
      <c r="E237" s="30"/>
      <c r="F237" s="41">
        <f t="shared" si="1"/>
        <v>0</v>
      </c>
      <c r="G237" s="42" t="s">
        <v>40</v>
      </c>
      <c r="H237" s="61" t="s">
        <v>60</v>
      </c>
      <c r="I237" s="44" t="s">
        <v>924</v>
      </c>
      <c r="J237" s="44" t="s">
        <v>290</v>
      </c>
      <c r="K237" s="45">
        <v>9786176797418</v>
      </c>
      <c r="L237" s="45">
        <v>2020</v>
      </c>
      <c r="M237" s="45">
        <v>1</v>
      </c>
      <c r="N237" s="44" t="s">
        <v>878</v>
      </c>
      <c r="O237" s="38" t="s">
        <v>931</v>
      </c>
      <c r="P237" s="45">
        <v>203651</v>
      </c>
      <c r="Q237" s="46" t="s">
        <v>932</v>
      </c>
      <c r="R237" s="48">
        <v>0.36499999999999999</v>
      </c>
      <c r="S237" s="45">
        <v>360</v>
      </c>
      <c r="T237" s="45">
        <v>130</v>
      </c>
      <c r="U237" s="45">
        <v>200</v>
      </c>
      <c r="V237" s="44" t="s">
        <v>223</v>
      </c>
      <c r="W237" s="44" t="s">
        <v>77</v>
      </c>
      <c r="X237" s="6"/>
      <c r="Y237" s="6"/>
      <c r="Z237" s="6"/>
      <c r="AA237" s="6"/>
      <c r="AB237" s="6"/>
      <c r="AC237" s="6"/>
      <c r="AD237" s="6"/>
      <c r="AE237" s="6"/>
      <c r="AF237" s="6"/>
      <c r="AG237" s="6"/>
      <c r="AH237" s="6"/>
      <c r="AI237" s="6"/>
      <c r="AJ237" s="6"/>
      <c r="AK237" s="6"/>
      <c r="AL237" s="6"/>
      <c r="AM237" s="6"/>
      <c r="AN237" s="6"/>
      <c r="AO237" s="6"/>
      <c r="AP237" s="6"/>
    </row>
    <row r="238" spans="1:42" ht="11.25" hidden="1" customHeight="1" x14ac:dyDescent="0.3">
      <c r="A238" s="26">
        <v>232</v>
      </c>
      <c r="B238" s="38" t="s">
        <v>933</v>
      </c>
      <c r="C238" s="39">
        <v>10</v>
      </c>
      <c r="D238" s="40">
        <v>250</v>
      </c>
      <c r="E238" s="30"/>
      <c r="F238" s="41">
        <f t="shared" si="1"/>
        <v>0</v>
      </c>
      <c r="G238" s="42" t="s">
        <v>40</v>
      </c>
      <c r="H238" s="61" t="s">
        <v>60</v>
      </c>
      <c r="I238" s="44" t="s">
        <v>924</v>
      </c>
      <c r="J238" s="44" t="s">
        <v>290</v>
      </c>
      <c r="K238" s="45">
        <v>9786176797982</v>
      </c>
      <c r="L238" s="45">
        <v>2020</v>
      </c>
      <c r="M238" s="45">
        <v>8</v>
      </c>
      <c r="N238" s="44" t="s">
        <v>878</v>
      </c>
      <c r="O238" s="38" t="s">
        <v>934</v>
      </c>
      <c r="P238" s="45">
        <v>213475</v>
      </c>
      <c r="Q238" s="46" t="s">
        <v>935</v>
      </c>
      <c r="R238" s="48">
        <v>0.36</v>
      </c>
      <c r="S238" s="45">
        <v>352</v>
      </c>
      <c r="T238" s="45">
        <v>130</v>
      </c>
      <c r="U238" s="45">
        <v>200</v>
      </c>
      <c r="V238" s="44" t="s">
        <v>223</v>
      </c>
      <c r="W238" s="44" t="s">
        <v>77</v>
      </c>
      <c r="X238" s="6"/>
      <c r="Y238" s="6"/>
      <c r="Z238" s="6"/>
      <c r="AA238" s="6"/>
      <c r="AB238" s="6"/>
      <c r="AC238" s="6"/>
      <c r="AD238" s="6"/>
      <c r="AE238" s="6"/>
      <c r="AF238" s="6"/>
      <c r="AG238" s="6"/>
      <c r="AH238" s="6"/>
      <c r="AI238" s="6"/>
      <c r="AJ238" s="6"/>
      <c r="AK238" s="6"/>
      <c r="AL238" s="6"/>
      <c r="AM238" s="6"/>
      <c r="AN238" s="6"/>
      <c r="AO238" s="6"/>
      <c r="AP238" s="6"/>
    </row>
    <row r="239" spans="1:42" ht="11.25" hidden="1" customHeight="1" x14ac:dyDescent="0.3">
      <c r="A239" s="26">
        <v>233</v>
      </c>
      <c r="B239" s="38" t="s">
        <v>936</v>
      </c>
      <c r="C239" s="39">
        <v>10</v>
      </c>
      <c r="D239" s="40">
        <v>250</v>
      </c>
      <c r="E239" s="30"/>
      <c r="F239" s="41">
        <f t="shared" si="1"/>
        <v>0</v>
      </c>
      <c r="G239" s="42" t="s">
        <v>40</v>
      </c>
      <c r="H239" s="61" t="s">
        <v>60</v>
      </c>
      <c r="I239" s="44" t="s">
        <v>924</v>
      </c>
      <c r="J239" s="44" t="s">
        <v>290</v>
      </c>
      <c r="K239" s="45">
        <v>9786176798613</v>
      </c>
      <c r="L239" s="45">
        <v>2021</v>
      </c>
      <c r="M239" s="45">
        <v>1</v>
      </c>
      <c r="N239" s="44" t="s">
        <v>878</v>
      </c>
      <c r="O239" s="38" t="s">
        <v>937</v>
      </c>
      <c r="P239" s="45">
        <v>142836</v>
      </c>
      <c r="Q239" s="46" t="s">
        <v>938</v>
      </c>
      <c r="R239" s="48">
        <v>0.34200000000000003</v>
      </c>
      <c r="S239" s="45">
        <v>336</v>
      </c>
      <c r="T239" s="45">
        <v>130</v>
      </c>
      <c r="U239" s="45">
        <v>200</v>
      </c>
      <c r="V239" s="44" t="s">
        <v>223</v>
      </c>
      <c r="W239" s="44" t="s">
        <v>77</v>
      </c>
      <c r="X239" s="6"/>
      <c r="Y239" s="6"/>
      <c r="Z239" s="6"/>
      <c r="AA239" s="6"/>
      <c r="AB239" s="6"/>
      <c r="AC239" s="6"/>
      <c r="AD239" s="6"/>
      <c r="AE239" s="6"/>
      <c r="AF239" s="6"/>
      <c r="AG239" s="6"/>
      <c r="AH239" s="6"/>
      <c r="AI239" s="6"/>
      <c r="AJ239" s="6"/>
      <c r="AK239" s="6"/>
      <c r="AL239" s="6"/>
      <c r="AM239" s="6"/>
      <c r="AN239" s="6"/>
      <c r="AO239" s="6"/>
      <c r="AP239" s="6"/>
    </row>
    <row r="240" spans="1:42" ht="11.25" customHeight="1" x14ac:dyDescent="0.3">
      <c r="A240" s="26">
        <v>234</v>
      </c>
      <c r="B240" s="38" t="s">
        <v>939</v>
      </c>
      <c r="C240" s="39">
        <v>10</v>
      </c>
      <c r="D240" s="40">
        <v>250</v>
      </c>
      <c r="E240" s="30"/>
      <c r="F240" s="41">
        <f t="shared" si="1"/>
        <v>0</v>
      </c>
      <c r="G240" s="42" t="s">
        <v>40</v>
      </c>
      <c r="H240" s="61"/>
      <c r="I240" s="44" t="s">
        <v>924</v>
      </c>
      <c r="J240" s="44" t="s">
        <v>290</v>
      </c>
      <c r="K240" s="45">
        <v>9786176799276</v>
      </c>
      <c r="L240" s="45">
        <v>2021</v>
      </c>
      <c r="M240" s="45">
        <v>9</v>
      </c>
      <c r="N240" s="44" t="s">
        <v>878</v>
      </c>
      <c r="O240" s="38" t="s">
        <v>940</v>
      </c>
      <c r="P240" s="45">
        <v>156432</v>
      </c>
      <c r="Q240" s="46" t="s">
        <v>941</v>
      </c>
      <c r="R240" s="47">
        <v>0.27</v>
      </c>
      <c r="S240" s="45">
        <v>240</v>
      </c>
      <c r="T240" s="45">
        <v>130</v>
      </c>
      <c r="U240" s="45">
        <v>200</v>
      </c>
      <c r="V240" s="44" t="s">
        <v>223</v>
      </c>
      <c r="W240" s="44" t="s">
        <v>77</v>
      </c>
      <c r="X240" s="6"/>
      <c r="Y240" s="6"/>
      <c r="Z240" s="6"/>
      <c r="AA240" s="6"/>
      <c r="AB240" s="6"/>
      <c r="AC240" s="6"/>
      <c r="AD240" s="6"/>
      <c r="AE240" s="6"/>
      <c r="AF240" s="6"/>
      <c r="AG240" s="6"/>
      <c r="AH240" s="6"/>
      <c r="AI240" s="6"/>
      <c r="AJ240" s="6"/>
      <c r="AK240" s="6"/>
      <c r="AL240" s="6"/>
      <c r="AM240" s="6"/>
      <c r="AN240" s="6"/>
      <c r="AO240" s="6"/>
      <c r="AP240" s="6"/>
    </row>
    <row r="241" spans="1:42" ht="11.25" hidden="1" customHeight="1" x14ac:dyDescent="0.3">
      <c r="A241" s="26">
        <v>235</v>
      </c>
      <c r="B241" s="38" t="s">
        <v>942</v>
      </c>
      <c r="C241" s="39">
        <v>10</v>
      </c>
      <c r="D241" s="40">
        <v>250</v>
      </c>
      <c r="E241" s="30"/>
      <c r="F241" s="41">
        <f t="shared" si="1"/>
        <v>0</v>
      </c>
      <c r="G241" s="42" t="s">
        <v>40</v>
      </c>
      <c r="H241" s="61" t="s">
        <v>60</v>
      </c>
      <c r="I241" s="44" t="s">
        <v>924</v>
      </c>
      <c r="J241" s="44" t="s">
        <v>290</v>
      </c>
      <c r="K241" s="45">
        <v>9789664480298</v>
      </c>
      <c r="L241" s="45">
        <v>2022</v>
      </c>
      <c r="M241" s="45">
        <v>12</v>
      </c>
      <c r="N241" s="44" t="s">
        <v>878</v>
      </c>
      <c r="O241" s="38" t="s">
        <v>943</v>
      </c>
      <c r="P241" s="45">
        <v>180437</v>
      </c>
      <c r="Q241" s="46" t="s">
        <v>944</v>
      </c>
      <c r="R241" s="48">
        <v>0.3</v>
      </c>
      <c r="S241" s="45">
        <v>272</v>
      </c>
      <c r="T241" s="45">
        <v>130</v>
      </c>
      <c r="U241" s="45">
        <v>200</v>
      </c>
      <c r="V241" s="44" t="s">
        <v>223</v>
      </c>
      <c r="W241" s="44" t="s">
        <v>77</v>
      </c>
      <c r="X241" s="6"/>
      <c r="Y241" s="6"/>
      <c r="Z241" s="6"/>
      <c r="AA241" s="6"/>
      <c r="AB241" s="6"/>
      <c r="AC241" s="6"/>
      <c r="AD241" s="6"/>
      <c r="AE241" s="6"/>
      <c r="AF241" s="6"/>
      <c r="AG241" s="6"/>
      <c r="AH241" s="6"/>
      <c r="AI241" s="6"/>
      <c r="AJ241" s="6"/>
      <c r="AK241" s="6"/>
      <c r="AL241" s="6"/>
      <c r="AM241" s="6"/>
      <c r="AN241" s="6"/>
      <c r="AO241" s="6"/>
      <c r="AP241" s="6"/>
    </row>
    <row r="242" spans="1:42" ht="11.25" customHeight="1" x14ac:dyDescent="0.3">
      <c r="A242" s="26">
        <v>236</v>
      </c>
      <c r="B242" s="38" t="s">
        <v>945</v>
      </c>
      <c r="C242" s="39">
        <v>20</v>
      </c>
      <c r="D242" s="40">
        <v>200</v>
      </c>
      <c r="E242" s="30"/>
      <c r="F242" s="41">
        <f t="shared" si="1"/>
        <v>0</v>
      </c>
      <c r="G242" s="42" t="s">
        <v>40</v>
      </c>
      <c r="H242" s="43" t="s">
        <v>31</v>
      </c>
      <c r="I242" s="44" t="s">
        <v>924</v>
      </c>
      <c r="J242" s="44" t="s">
        <v>290</v>
      </c>
      <c r="K242" s="45">
        <v>9789664481035</v>
      </c>
      <c r="L242" s="45">
        <v>2023</v>
      </c>
      <c r="M242" s="45">
        <v>6</v>
      </c>
      <c r="N242" s="44" t="s">
        <v>878</v>
      </c>
      <c r="O242" s="38" t="s">
        <v>946</v>
      </c>
      <c r="P242" s="45">
        <v>195310</v>
      </c>
      <c r="Q242" s="46" t="s">
        <v>947</v>
      </c>
      <c r="R242" s="47">
        <v>0.19500000000000001</v>
      </c>
      <c r="S242" s="45">
        <v>120</v>
      </c>
      <c r="T242" s="45">
        <v>130</v>
      </c>
      <c r="U242" s="45">
        <v>200</v>
      </c>
      <c r="V242" s="44" t="s">
        <v>223</v>
      </c>
      <c r="W242" s="44" t="s">
        <v>77</v>
      </c>
      <c r="X242" s="6"/>
      <c r="Y242" s="6"/>
      <c r="Z242" s="6"/>
      <c r="AA242" s="6"/>
      <c r="AB242" s="6"/>
      <c r="AC242" s="6"/>
      <c r="AD242" s="6"/>
      <c r="AE242" s="6"/>
      <c r="AF242" s="6"/>
      <c r="AG242" s="6"/>
      <c r="AH242" s="6"/>
      <c r="AI242" s="6"/>
      <c r="AJ242" s="6"/>
      <c r="AK242" s="6"/>
      <c r="AL242" s="6"/>
      <c r="AM242" s="6"/>
      <c r="AN242" s="6"/>
      <c r="AO242" s="6"/>
      <c r="AP242" s="6"/>
    </row>
    <row r="243" spans="1:42" ht="11.25" hidden="1" customHeight="1" x14ac:dyDescent="0.3">
      <c r="A243" s="26">
        <v>237</v>
      </c>
      <c r="B243" s="49" t="s">
        <v>948</v>
      </c>
      <c r="C243" s="50">
        <v>10</v>
      </c>
      <c r="D243" s="51">
        <v>280</v>
      </c>
      <c r="E243" s="30"/>
      <c r="F243" s="52">
        <f t="shared" si="1"/>
        <v>0</v>
      </c>
      <c r="G243" s="53" t="s">
        <v>40</v>
      </c>
      <c r="H243" s="77" t="s">
        <v>60</v>
      </c>
      <c r="I243" s="55" t="s">
        <v>949</v>
      </c>
      <c r="J243" s="55" t="s">
        <v>290</v>
      </c>
      <c r="K243" s="56">
        <v>9786176795780</v>
      </c>
      <c r="L243" s="56">
        <v>2023</v>
      </c>
      <c r="M243" s="56">
        <v>12</v>
      </c>
      <c r="N243" s="55" t="s">
        <v>878</v>
      </c>
      <c r="O243" s="49" t="s">
        <v>950</v>
      </c>
      <c r="P243" s="56">
        <v>204202</v>
      </c>
      <c r="Q243" s="57" t="s">
        <v>951</v>
      </c>
      <c r="R243" s="78">
        <v>0.35</v>
      </c>
      <c r="S243" s="56">
        <v>328</v>
      </c>
      <c r="T243" s="56">
        <v>130</v>
      </c>
      <c r="U243" s="56">
        <v>200</v>
      </c>
      <c r="V243" s="55" t="s">
        <v>223</v>
      </c>
      <c r="W243" s="55" t="s">
        <v>77</v>
      </c>
      <c r="X243" s="6"/>
      <c r="Y243" s="6"/>
      <c r="Z243" s="6"/>
      <c r="AA243" s="6"/>
      <c r="AB243" s="6"/>
      <c r="AC243" s="6"/>
      <c r="AD243" s="6"/>
      <c r="AE243" s="6"/>
      <c r="AF243" s="6"/>
      <c r="AG243" s="6"/>
      <c r="AH243" s="6"/>
      <c r="AI243" s="6"/>
      <c r="AJ243" s="6"/>
      <c r="AK243" s="6"/>
      <c r="AL243" s="6"/>
      <c r="AM243" s="6"/>
      <c r="AN243" s="6"/>
      <c r="AO243" s="6"/>
      <c r="AP243" s="6"/>
    </row>
    <row r="244" spans="1:42" ht="11.25" customHeight="1" x14ac:dyDescent="0.3">
      <c r="A244" s="26">
        <v>238</v>
      </c>
      <c r="B244" s="38" t="s">
        <v>952</v>
      </c>
      <c r="C244" s="39">
        <v>10</v>
      </c>
      <c r="D244" s="64">
        <v>120</v>
      </c>
      <c r="E244" s="30"/>
      <c r="F244" s="41">
        <f t="shared" si="1"/>
        <v>0</v>
      </c>
      <c r="G244" s="42" t="s">
        <v>40</v>
      </c>
      <c r="H244" s="42" t="s">
        <v>127</v>
      </c>
      <c r="I244" s="44" t="s">
        <v>953</v>
      </c>
      <c r="J244" s="44" t="s">
        <v>290</v>
      </c>
      <c r="K244" s="45">
        <v>9786176799030</v>
      </c>
      <c r="L244" s="45">
        <v>2021</v>
      </c>
      <c r="M244" s="45">
        <v>4</v>
      </c>
      <c r="N244" s="44" t="s">
        <v>878</v>
      </c>
      <c r="O244" s="38" t="s">
        <v>954</v>
      </c>
      <c r="P244" s="45">
        <v>146943</v>
      </c>
      <c r="Q244" s="46" t="s">
        <v>955</v>
      </c>
      <c r="R244" s="48">
        <v>0.36499999999999999</v>
      </c>
      <c r="S244" s="45">
        <v>344</v>
      </c>
      <c r="T244" s="45">
        <v>130</v>
      </c>
      <c r="U244" s="45">
        <v>200</v>
      </c>
      <c r="V244" s="44" t="s">
        <v>223</v>
      </c>
      <c r="W244" s="44" t="s">
        <v>77</v>
      </c>
      <c r="X244" s="6"/>
      <c r="Y244" s="6"/>
      <c r="Z244" s="6"/>
      <c r="AA244" s="6"/>
      <c r="AB244" s="6"/>
      <c r="AC244" s="6"/>
      <c r="AD244" s="6"/>
      <c r="AE244" s="6"/>
      <c r="AF244" s="6"/>
      <c r="AG244" s="6"/>
      <c r="AH244" s="6"/>
      <c r="AI244" s="6"/>
      <c r="AJ244" s="6"/>
      <c r="AK244" s="6"/>
      <c r="AL244" s="6"/>
      <c r="AM244" s="6"/>
      <c r="AN244" s="6"/>
      <c r="AO244" s="6"/>
      <c r="AP244" s="6"/>
    </row>
    <row r="245" spans="1:42" ht="11.25" hidden="1" customHeight="1" x14ac:dyDescent="0.3">
      <c r="A245" s="26">
        <v>239</v>
      </c>
      <c r="B245" s="38" t="s">
        <v>956</v>
      </c>
      <c r="C245" s="39">
        <v>10</v>
      </c>
      <c r="D245" s="40">
        <v>220</v>
      </c>
      <c r="E245" s="30"/>
      <c r="F245" s="41">
        <f t="shared" si="1"/>
        <v>0</v>
      </c>
      <c r="G245" s="42" t="s">
        <v>40</v>
      </c>
      <c r="H245" s="61" t="s">
        <v>60</v>
      </c>
      <c r="I245" s="44" t="s">
        <v>957</v>
      </c>
      <c r="J245" s="44" t="s">
        <v>290</v>
      </c>
      <c r="K245" s="45">
        <v>9786176797616</v>
      </c>
      <c r="L245" s="45">
        <v>2020</v>
      </c>
      <c r="M245" s="45">
        <v>6</v>
      </c>
      <c r="N245" s="44" t="s">
        <v>878</v>
      </c>
      <c r="O245" s="38" t="s">
        <v>958</v>
      </c>
      <c r="P245" s="45">
        <v>210755</v>
      </c>
      <c r="Q245" s="46" t="s">
        <v>959</v>
      </c>
      <c r="R245" s="48">
        <v>0.30499999999999999</v>
      </c>
      <c r="S245" s="45">
        <v>280</v>
      </c>
      <c r="T245" s="45">
        <v>130</v>
      </c>
      <c r="U245" s="45">
        <v>200</v>
      </c>
      <c r="V245" s="44" t="s">
        <v>223</v>
      </c>
      <c r="W245" s="44" t="s">
        <v>77</v>
      </c>
      <c r="X245" s="6"/>
      <c r="Y245" s="6"/>
      <c r="Z245" s="6"/>
      <c r="AA245" s="6"/>
      <c r="AB245" s="6"/>
      <c r="AC245" s="6"/>
      <c r="AD245" s="6"/>
      <c r="AE245" s="6"/>
      <c r="AF245" s="6"/>
      <c r="AG245" s="6"/>
      <c r="AH245" s="6"/>
      <c r="AI245" s="6"/>
      <c r="AJ245" s="6"/>
      <c r="AK245" s="6"/>
      <c r="AL245" s="6"/>
      <c r="AM245" s="6"/>
      <c r="AN245" s="6"/>
      <c r="AO245" s="6"/>
      <c r="AP245" s="6"/>
    </row>
    <row r="246" spans="1:42" ht="11.25" hidden="1" customHeight="1" x14ac:dyDescent="0.3">
      <c r="A246" s="26">
        <v>240</v>
      </c>
      <c r="B246" s="38" t="s">
        <v>960</v>
      </c>
      <c r="C246" s="39">
        <v>10</v>
      </c>
      <c r="D246" s="40">
        <v>280</v>
      </c>
      <c r="E246" s="30"/>
      <c r="F246" s="41">
        <f t="shared" si="1"/>
        <v>0</v>
      </c>
      <c r="G246" s="42" t="s">
        <v>40</v>
      </c>
      <c r="H246" s="60" t="s">
        <v>60</v>
      </c>
      <c r="I246" s="44" t="s">
        <v>957</v>
      </c>
      <c r="J246" s="44" t="s">
        <v>290</v>
      </c>
      <c r="K246" s="45">
        <v>9789664480151</v>
      </c>
      <c r="L246" s="45">
        <v>2022</v>
      </c>
      <c r="M246" s="45">
        <v>8</v>
      </c>
      <c r="N246" s="44" t="s">
        <v>878</v>
      </c>
      <c r="O246" s="38" t="s">
        <v>961</v>
      </c>
      <c r="P246" s="45">
        <v>174104</v>
      </c>
      <c r="Q246" s="46" t="s">
        <v>962</v>
      </c>
      <c r="R246" s="48">
        <v>0.43</v>
      </c>
      <c r="S246" s="45">
        <v>432</v>
      </c>
      <c r="T246" s="45">
        <v>130</v>
      </c>
      <c r="U246" s="45">
        <v>200</v>
      </c>
      <c r="V246" s="44" t="s">
        <v>223</v>
      </c>
      <c r="W246" s="44" t="s">
        <v>77</v>
      </c>
      <c r="X246" s="6"/>
      <c r="Y246" s="6"/>
      <c r="Z246" s="6"/>
      <c r="AA246" s="6"/>
      <c r="AB246" s="6"/>
      <c r="AC246" s="6"/>
      <c r="AD246" s="6"/>
      <c r="AE246" s="6"/>
      <c r="AF246" s="6"/>
      <c r="AG246" s="6"/>
      <c r="AH246" s="6"/>
      <c r="AI246" s="6"/>
      <c r="AJ246" s="6"/>
      <c r="AK246" s="6"/>
      <c r="AL246" s="6"/>
      <c r="AM246" s="6"/>
      <c r="AN246" s="6"/>
      <c r="AO246" s="6"/>
      <c r="AP246" s="6"/>
    </row>
    <row r="247" spans="1:42" ht="11.25" customHeight="1" x14ac:dyDescent="0.3">
      <c r="A247" s="26">
        <v>241</v>
      </c>
      <c r="B247" s="38" t="s">
        <v>963</v>
      </c>
      <c r="C247" s="39">
        <v>10</v>
      </c>
      <c r="D247" s="64">
        <v>90</v>
      </c>
      <c r="E247" s="30"/>
      <c r="F247" s="41">
        <f t="shared" si="1"/>
        <v>0</v>
      </c>
      <c r="G247" s="42" t="s">
        <v>40</v>
      </c>
      <c r="H247" s="42" t="s">
        <v>127</v>
      </c>
      <c r="I247" s="44" t="s">
        <v>964</v>
      </c>
      <c r="J247" s="44" t="s">
        <v>290</v>
      </c>
      <c r="K247" s="45">
        <v>9786176796565</v>
      </c>
      <c r="L247" s="45">
        <v>2019</v>
      </c>
      <c r="M247" s="45">
        <v>2</v>
      </c>
      <c r="N247" s="44" t="s">
        <v>291</v>
      </c>
      <c r="O247" s="38" t="s">
        <v>965</v>
      </c>
      <c r="P247" s="45">
        <v>189325</v>
      </c>
      <c r="Q247" s="46" t="s">
        <v>966</v>
      </c>
      <c r="R247" s="48">
        <v>0.35</v>
      </c>
      <c r="S247" s="45">
        <v>320</v>
      </c>
      <c r="T247" s="45">
        <v>130</v>
      </c>
      <c r="U247" s="45">
        <v>200</v>
      </c>
      <c r="V247" s="44" t="s">
        <v>223</v>
      </c>
      <c r="W247" s="44" t="s">
        <v>77</v>
      </c>
      <c r="X247" s="6"/>
      <c r="Y247" s="6"/>
      <c r="Z247" s="6"/>
      <c r="AA247" s="6"/>
      <c r="AB247" s="6"/>
      <c r="AC247" s="6"/>
      <c r="AD247" s="6"/>
      <c r="AE247" s="6"/>
      <c r="AF247" s="6"/>
      <c r="AG247" s="6"/>
      <c r="AH247" s="6"/>
      <c r="AI247" s="6"/>
      <c r="AJ247" s="6"/>
      <c r="AK247" s="6"/>
      <c r="AL247" s="6"/>
      <c r="AM247" s="6"/>
      <c r="AN247" s="6"/>
      <c r="AO247" s="6"/>
      <c r="AP247" s="6"/>
    </row>
    <row r="248" spans="1:42" ht="11.25" hidden="1" customHeight="1" x14ac:dyDescent="0.3">
      <c r="A248" s="26">
        <v>242</v>
      </c>
      <c r="B248" s="38" t="s">
        <v>967</v>
      </c>
      <c r="C248" s="39">
        <v>10</v>
      </c>
      <c r="D248" s="40">
        <v>300</v>
      </c>
      <c r="E248" s="30"/>
      <c r="F248" s="41">
        <f t="shared" si="1"/>
        <v>0</v>
      </c>
      <c r="G248" s="42" t="s">
        <v>40</v>
      </c>
      <c r="H248" s="60" t="s">
        <v>60</v>
      </c>
      <c r="I248" s="44" t="s">
        <v>968</v>
      </c>
      <c r="J248" s="44" t="s">
        <v>290</v>
      </c>
      <c r="K248" s="45">
        <v>9786176794165</v>
      </c>
      <c r="L248" s="45">
        <v>2017</v>
      </c>
      <c r="M248" s="45">
        <v>7</v>
      </c>
      <c r="N248" s="44" t="s">
        <v>291</v>
      </c>
      <c r="O248" s="38" t="s">
        <v>969</v>
      </c>
      <c r="P248" s="45">
        <v>159963</v>
      </c>
      <c r="Q248" s="46" t="s">
        <v>970</v>
      </c>
      <c r="R248" s="48">
        <v>0.41</v>
      </c>
      <c r="S248" s="45">
        <v>384</v>
      </c>
      <c r="T248" s="45">
        <v>130</v>
      </c>
      <c r="U248" s="45">
        <v>200</v>
      </c>
      <c r="V248" s="44" t="s">
        <v>223</v>
      </c>
      <c r="W248" s="44" t="s">
        <v>77</v>
      </c>
      <c r="X248" s="6"/>
      <c r="Y248" s="6"/>
      <c r="Z248" s="6"/>
      <c r="AA248" s="6"/>
      <c r="AB248" s="6"/>
      <c r="AC248" s="6"/>
      <c r="AD248" s="6"/>
      <c r="AE248" s="6"/>
      <c r="AF248" s="6"/>
      <c r="AG248" s="6"/>
      <c r="AH248" s="6"/>
      <c r="AI248" s="6"/>
      <c r="AJ248" s="6"/>
      <c r="AK248" s="6"/>
      <c r="AL248" s="6"/>
      <c r="AM248" s="6"/>
      <c r="AN248" s="6"/>
      <c r="AO248" s="6"/>
      <c r="AP248" s="6"/>
    </row>
    <row r="249" spans="1:42" ht="11.25" customHeight="1" x14ac:dyDescent="0.3">
      <c r="A249" s="26">
        <v>243</v>
      </c>
      <c r="B249" s="38" t="s">
        <v>971</v>
      </c>
      <c r="C249" s="39">
        <v>10</v>
      </c>
      <c r="D249" s="40">
        <v>400</v>
      </c>
      <c r="E249" s="30"/>
      <c r="F249" s="41">
        <f t="shared" si="1"/>
        <v>0</v>
      </c>
      <c r="G249" s="42" t="s">
        <v>40</v>
      </c>
      <c r="H249" s="42"/>
      <c r="I249" s="44" t="s">
        <v>972</v>
      </c>
      <c r="J249" s="44" t="s">
        <v>290</v>
      </c>
      <c r="K249" s="45">
        <v>9789664481356</v>
      </c>
      <c r="L249" s="45">
        <v>2023</v>
      </c>
      <c r="M249" s="45">
        <v>6</v>
      </c>
      <c r="N249" s="44" t="s">
        <v>291</v>
      </c>
      <c r="O249" s="38" t="s">
        <v>973</v>
      </c>
      <c r="P249" s="45">
        <v>193247</v>
      </c>
      <c r="Q249" s="46" t="s">
        <v>974</v>
      </c>
      <c r="R249" s="48">
        <v>0.70499999999999996</v>
      </c>
      <c r="S249" s="45">
        <v>344</v>
      </c>
      <c r="T249" s="45">
        <v>145</v>
      </c>
      <c r="U249" s="45">
        <v>200</v>
      </c>
      <c r="V249" s="44" t="s">
        <v>132</v>
      </c>
      <c r="W249" s="44" t="s">
        <v>77</v>
      </c>
      <c r="X249" s="6"/>
      <c r="Y249" s="6"/>
      <c r="Z249" s="6"/>
      <c r="AA249" s="6"/>
      <c r="AB249" s="6"/>
      <c r="AC249" s="6"/>
      <c r="AD249" s="6"/>
      <c r="AE249" s="6"/>
      <c r="AF249" s="6"/>
      <c r="AG249" s="6"/>
      <c r="AH249" s="6"/>
      <c r="AI249" s="6"/>
      <c r="AJ249" s="6"/>
      <c r="AK249" s="6"/>
      <c r="AL249" s="6"/>
      <c r="AM249" s="6"/>
      <c r="AN249" s="6"/>
      <c r="AO249" s="6"/>
      <c r="AP249" s="6"/>
    </row>
    <row r="250" spans="1:42" ht="11.25" customHeight="1" x14ac:dyDescent="0.3">
      <c r="A250" s="26">
        <v>244</v>
      </c>
      <c r="B250" s="38" t="s">
        <v>975</v>
      </c>
      <c r="C250" s="39">
        <v>20</v>
      </c>
      <c r="D250" s="40">
        <v>180</v>
      </c>
      <c r="E250" s="30"/>
      <c r="F250" s="41">
        <f t="shared" si="1"/>
        <v>0</v>
      </c>
      <c r="G250" s="42" t="s">
        <v>30</v>
      </c>
      <c r="H250" s="42"/>
      <c r="I250" s="44" t="s">
        <v>972</v>
      </c>
      <c r="J250" s="44" t="s">
        <v>290</v>
      </c>
      <c r="K250" s="45">
        <v>9789664480717</v>
      </c>
      <c r="L250" s="45">
        <v>2022</v>
      </c>
      <c r="M250" s="45">
        <v>12</v>
      </c>
      <c r="N250" s="44" t="s">
        <v>976</v>
      </c>
      <c r="O250" s="38" t="s">
        <v>977</v>
      </c>
      <c r="P250" s="45">
        <v>179304</v>
      </c>
      <c r="Q250" s="46" t="s">
        <v>978</v>
      </c>
      <c r="R250" s="48">
        <v>0.16500000000000001</v>
      </c>
      <c r="S250" s="45">
        <v>72</v>
      </c>
      <c r="T250" s="45">
        <v>130</v>
      </c>
      <c r="U250" s="45">
        <v>185</v>
      </c>
      <c r="V250" s="44" t="s">
        <v>301</v>
      </c>
      <c r="W250" s="44" t="s">
        <v>38</v>
      </c>
      <c r="X250" s="6"/>
      <c r="Y250" s="6"/>
      <c r="Z250" s="6"/>
      <c r="AA250" s="6"/>
      <c r="AB250" s="6"/>
      <c r="AC250" s="6"/>
      <c r="AD250" s="6"/>
      <c r="AE250" s="6"/>
      <c r="AF250" s="6"/>
      <c r="AG250" s="6"/>
      <c r="AH250" s="6"/>
      <c r="AI250" s="6"/>
      <c r="AJ250" s="6"/>
      <c r="AK250" s="6"/>
      <c r="AL250" s="6"/>
      <c r="AM250" s="6"/>
      <c r="AN250" s="6"/>
      <c r="AO250" s="6"/>
      <c r="AP250" s="6"/>
    </row>
    <row r="251" spans="1:42" ht="11.25" hidden="1" customHeight="1" x14ac:dyDescent="0.3">
      <c r="A251" s="26">
        <v>245</v>
      </c>
      <c r="B251" s="38" t="s">
        <v>979</v>
      </c>
      <c r="C251" s="39">
        <v>10</v>
      </c>
      <c r="D251" s="40">
        <v>120</v>
      </c>
      <c r="E251" s="30"/>
      <c r="F251" s="41">
        <f t="shared" si="1"/>
        <v>0</v>
      </c>
      <c r="G251" s="42" t="s">
        <v>40</v>
      </c>
      <c r="H251" s="61" t="s">
        <v>60</v>
      </c>
      <c r="I251" s="44" t="s">
        <v>980</v>
      </c>
      <c r="J251" s="44" t="s">
        <v>290</v>
      </c>
      <c r="K251" s="45">
        <v>9786176795759</v>
      </c>
      <c r="L251" s="45">
        <v>2018</v>
      </c>
      <c r="M251" s="45">
        <v>9</v>
      </c>
      <c r="N251" s="44" t="s">
        <v>291</v>
      </c>
      <c r="O251" s="38" t="s">
        <v>981</v>
      </c>
      <c r="P251" s="45">
        <v>180035</v>
      </c>
      <c r="Q251" s="46" t="s">
        <v>982</v>
      </c>
      <c r="R251" s="48">
        <v>0.31</v>
      </c>
      <c r="S251" s="45">
        <v>288</v>
      </c>
      <c r="T251" s="45">
        <v>130</v>
      </c>
      <c r="U251" s="45">
        <v>200</v>
      </c>
      <c r="V251" s="44" t="s">
        <v>223</v>
      </c>
      <c r="W251" s="44" t="s">
        <v>77</v>
      </c>
      <c r="X251" s="6"/>
      <c r="Y251" s="6"/>
      <c r="Z251" s="6"/>
      <c r="AA251" s="6"/>
      <c r="AB251" s="6"/>
      <c r="AC251" s="6"/>
      <c r="AD251" s="6"/>
      <c r="AE251" s="6"/>
      <c r="AF251" s="6"/>
      <c r="AG251" s="6"/>
      <c r="AH251" s="6"/>
      <c r="AI251" s="6"/>
      <c r="AJ251" s="6"/>
      <c r="AK251" s="6"/>
      <c r="AL251" s="6"/>
      <c r="AM251" s="6"/>
      <c r="AN251" s="6"/>
      <c r="AO251" s="6"/>
      <c r="AP251" s="6"/>
    </row>
    <row r="252" spans="1:42" ht="11.25" hidden="1" customHeight="1" x14ac:dyDescent="0.3">
      <c r="A252" s="26">
        <v>246</v>
      </c>
      <c r="B252" s="38" t="s">
        <v>983</v>
      </c>
      <c r="C252" s="39">
        <v>10</v>
      </c>
      <c r="D252" s="40">
        <v>220</v>
      </c>
      <c r="E252" s="30"/>
      <c r="F252" s="41">
        <f t="shared" si="1"/>
        <v>0</v>
      </c>
      <c r="G252" s="42" t="s">
        <v>40</v>
      </c>
      <c r="H252" s="60" t="s">
        <v>60</v>
      </c>
      <c r="I252" s="44" t="s">
        <v>984</v>
      </c>
      <c r="J252" s="44" t="s">
        <v>290</v>
      </c>
      <c r="K252" s="45">
        <v>9789664481646</v>
      </c>
      <c r="L252" s="45">
        <v>2023</v>
      </c>
      <c r="M252" s="45">
        <v>6</v>
      </c>
      <c r="N252" s="44" t="s">
        <v>291</v>
      </c>
      <c r="O252" s="38" t="s">
        <v>985</v>
      </c>
      <c r="P252" s="45">
        <v>194389</v>
      </c>
      <c r="Q252" s="46" t="s">
        <v>986</v>
      </c>
      <c r="R252" s="48">
        <v>0.33200000000000002</v>
      </c>
      <c r="S252" s="45">
        <v>224</v>
      </c>
      <c r="T252" s="45">
        <v>130</v>
      </c>
      <c r="U252" s="45">
        <v>200</v>
      </c>
      <c r="V252" s="44" t="s">
        <v>223</v>
      </c>
      <c r="W252" s="44" t="s">
        <v>77</v>
      </c>
      <c r="X252" s="6"/>
      <c r="Y252" s="6"/>
      <c r="Z252" s="6"/>
      <c r="AA252" s="6"/>
      <c r="AB252" s="6"/>
      <c r="AC252" s="6"/>
      <c r="AD252" s="6"/>
      <c r="AE252" s="6"/>
      <c r="AF252" s="6"/>
      <c r="AG252" s="6"/>
      <c r="AH252" s="6"/>
      <c r="AI252" s="6"/>
      <c r="AJ252" s="6"/>
      <c r="AK252" s="6"/>
      <c r="AL252" s="6"/>
      <c r="AM252" s="6"/>
      <c r="AN252" s="6"/>
      <c r="AO252" s="6"/>
      <c r="AP252" s="6"/>
    </row>
    <row r="253" spans="1:42" ht="11.25" hidden="1" customHeight="1" x14ac:dyDescent="0.3">
      <c r="A253" s="26">
        <v>247</v>
      </c>
      <c r="B253" s="38" t="s">
        <v>987</v>
      </c>
      <c r="C253" s="39">
        <v>10</v>
      </c>
      <c r="D253" s="40">
        <v>150</v>
      </c>
      <c r="E253" s="30"/>
      <c r="F253" s="41">
        <f t="shared" si="1"/>
        <v>0</v>
      </c>
      <c r="G253" s="42" t="s">
        <v>40</v>
      </c>
      <c r="H253" s="61" t="s">
        <v>60</v>
      </c>
      <c r="I253" s="44" t="s">
        <v>980</v>
      </c>
      <c r="J253" s="44" t="s">
        <v>290</v>
      </c>
      <c r="K253" s="45">
        <v>9786176798835</v>
      </c>
      <c r="L253" s="45">
        <v>2021</v>
      </c>
      <c r="M253" s="45">
        <v>2</v>
      </c>
      <c r="N253" s="44" t="s">
        <v>291</v>
      </c>
      <c r="O253" s="38" t="s">
        <v>988</v>
      </c>
      <c r="P253" s="45">
        <v>144263</v>
      </c>
      <c r="Q253" s="46" t="s">
        <v>989</v>
      </c>
      <c r="R253" s="48">
        <v>0.39500000000000002</v>
      </c>
      <c r="S253" s="45">
        <v>264</v>
      </c>
      <c r="T253" s="45">
        <v>130</v>
      </c>
      <c r="U253" s="45">
        <v>200</v>
      </c>
      <c r="V253" s="44" t="s">
        <v>223</v>
      </c>
      <c r="W253" s="44" t="s">
        <v>77</v>
      </c>
      <c r="X253" s="6"/>
      <c r="Y253" s="6"/>
      <c r="Z253" s="6"/>
      <c r="AA253" s="6"/>
      <c r="AB253" s="6"/>
      <c r="AC253" s="6"/>
      <c r="AD253" s="6"/>
      <c r="AE253" s="6"/>
      <c r="AF253" s="6"/>
      <c r="AG253" s="6"/>
      <c r="AH253" s="6"/>
      <c r="AI253" s="6"/>
      <c r="AJ253" s="6"/>
      <c r="AK253" s="6"/>
      <c r="AL253" s="6"/>
      <c r="AM253" s="6"/>
      <c r="AN253" s="6"/>
      <c r="AO253" s="6"/>
      <c r="AP253" s="6"/>
    </row>
    <row r="254" spans="1:42" ht="11.25" hidden="1" customHeight="1" x14ac:dyDescent="0.3">
      <c r="A254" s="26">
        <v>248</v>
      </c>
      <c r="B254" s="38" t="s">
        <v>990</v>
      </c>
      <c r="C254" s="39">
        <v>20</v>
      </c>
      <c r="D254" s="40">
        <v>180</v>
      </c>
      <c r="E254" s="30"/>
      <c r="F254" s="41">
        <f t="shared" si="1"/>
        <v>0</v>
      </c>
      <c r="G254" s="42" t="s">
        <v>40</v>
      </c>
      <c r="H254" s="61" t="s">
        <v>60</v>
      </c>
      <c r="I254" s="44" t="s">
        <v>991</v>
      </c>
      <c r="J254" s="44" t="s">
        <v>290</v>
      </c>
      <c r="K254" s="45">
        <v>9789666799848</v>
      </c>
      <c r="L254" s="45">
        <v>2022</v>
      </c>
      <c r="M254" s="45">
        <v>2</v>
      </c>
      <c r="N254" s="44" t="s">
        <v>291</v>
      </c>
      <c r="O254" s="38" t="s">
        <v>992</v>
      </c>
      <c r="P254" s="45">
        <v>165218</v>
      </c>
      <c r="Q254" s="46" t="s">
        <v>993</v>
      </c>
      <c r="R254" s="48">
        <v>0.29799999999999999</v>
      </c>
      <c r="S254" s="45">
        <v>160</v>
      </c>
      <c r="T254" s="45">
        <v>130</v>
      </c>
      <c r="U254" s="45">
        <v>200</v>
      </c>
      <c r="V254" s="44" t="s">
        <v>223</v>
      </c>
      <c r="W254" s="44" t="s">
        <v>77</v>
      </c>
      <c r="X254" s="6"/>
      <c r="Y254" s="6"/>
      <c r="Z254" s="6"/>
      <c r="AA254" s="6"/>
      <c r="AB254" s="6"/>
      <c r="AC254" s="6"/>
      <c r="AD254" s="6"/>
      <c r="AE254" s="6"/>
      <c r="AF254" s="6"/>
      <c r="AG254" s="6"/>
      <c r="AH254" s="6"/>
      <c r="AI254" s="6"/>
      <c r="AJ254" s="6"/>
      <c r="AK254" s="6"/>
      <c r="AL254" s="6"/>
      <c r="AM254" s="6"/>
      <c r="AN254" s="6"/>
      <c r="AO254" s="6"/>
      <c r="AP254" s="6"/>
    </row>
    <row r="255" spans="1:42" ht="11.25" customHeight="1" x14ac:dyDescent="0.3">
      <c r="A255" s="26">
        <v>249</v>
      </c>
      <c r="B255" s="49" t="s">
        <v>994</v>
      </c>
      <c r="C255" s="50">
        <v>10</v>
      </c>
      <c r="D255" s="51">
        <v>250</v>
      </c>
      <c r="E255" s="30"/>
      <c r="F255" s="52">
        <f t="shared" si="1"/>
        <v>0</v>
      </c>
      <c r="G255" s="53" t="s">
        <v>40</v>
      </c>
      <c r="H255" s="54" t="s">
        <v>49</v>
      </c>
      <c r="I255" s="55" t="s">
        <v>995</v>
      </c>
      <c r="J255" s="55" t="s">
        <v>290</v>
      </c>
      <c r="K255" s="56">
        <v>9789664482445</v>
      </c>
      <c r="L255" s="56">
        <v>2023</v>
      </c>
      <c r="M255" s="56">
        <v>12</v>
      </c>
      <c r="N255" s="55" t="s">
        <v>291</v>
      </c>
      <c r="O255" s="49" t="s">
        <v>996</v>
      </c>
      <c r="P255" s="56">
        <v>203572</v>
      </c>
      <c r="Q255" s="57" t="s">
        <v>997</v>
      </c>
      <c r="R255" s="78">
        <v>0.36</v>
      </c>
      <c r="S255" s="56">
        <v>336</v>
      </c>
      <c r="T255" s="56">
        <v>130</v>
      </c>
      <c r="U255" s="56">
        <v>200</v>
      </c>
      <c r="V255" s="55" t="s">
        <v>223</v>
      </c>
      <c r="W255" s="55" t="s">
        <v>77</v>
      </c>
      <c r="X255" s="6"/>
      <c r="Y255" s="6"/>
      <c r="Z255" s="6"/>
      <c r="AA255" s="6"/>
      <c r="AB255" s="6"/>
      <c r="AC255" s="6"/>
      <c r="AD255" s="6"/>
      <c r="AE255" s="6"/>
      <c r="AF255" s="6"/>
      <c r="AG255" s="6"/>
      <c r="AH255" s="6"/>
      <c r="AI255" s="6"/>
      <c r="AJ255" s="6"/>
      <c r="AK255" s="6"/>
      <c r="AL255" s="6"/>
      <c r="AM255" s="6"/>
      <c r="AN255" s="6"/>
      <c r="AO255" s="6"/>
      <c r="AP255" s="6"/>
    </row>
    <row r="256" spans="1:42" ht="11.25" customHeight="1" x14ac:dyDescent="0.3">
      <c r="A256" s="26">
        <v>250</v>
      </c>
      <c r="B256" s="38" t="s">
        <v>998</v>
      </c>
      <c r="C256" s="39">
        <v>10</v>
      </c>
      <c r="D256" s="40">
        <v>300</v>
      </c>
      <c r="E256" s="30"/>
      <c r="F256" s="41">
        <f t="shared" si="1"/>
        <v>0</v>
      </c>
      <c r="G256" s="42" t="s">
        <v>40</v>
      </c>
      <c r="H256" s="42"/>
      <c r="I256" s="44" t="s">
        <v>999</v>
      </c>
      <c r="J256" s="44" t="s">
        <v>290</v>
      </c>
      <c r="K256" s="45">
        <v>9789664480809</v>
      </c>
      <c r="L256" s="45">
        <v>2023</v>
      </c>
      <c r="M256" s="45">
        <v>1</v>
      </c>
      <c r="N256" s="44" t="s">
        <v>291</v>
      </c>
      <c r="O256" s="38" t="s">
        <v>1000</v>
      </c>
      <c r="P256" s="45">
        <v>181281</v>
      </c>
      <c r="Q256" s="46" t="s">
        <v>1001</v>
      </c>
      <c r="R256" s="48">
        <v>0.40300000000000002</v>
      </c>
      <c r="S256" s="45">
        <v>376</v>
      </c>
      <c r="T256" s="45">
        <v>130</v>
      </c>
      <c r="U256" s="45">
        <v>200</v>
      </c>
      <c r="V256" s="44" t="s">
        <v>223</v>
      </c>
      <c r="W256" s="44" t="s">
        <v>77</v>
      </c>
      <c r="X256" s="6"/>
      <c r="Y256" s="6"/>
      <c r="Z256" s="6"/>
      <c r="AA256" s="6"/>
      <c r="AB256" s="6"/>
      <c r="AC256" s="6"/>
      <c r="AD256" s="6"/>
      <c r="AE256" s="6"/>
      <c r="AF256" s="6"/>
      <c r="AG256" s="6"/>
      <c r="AH256" s="6"/>
      <c r="AI256" s="6"/>
      <c r="AJ256" s="6"/>
      <c r="AK256" s="6"/>
      <c r="AL256" s="6"/>
      <c r="AM256" s="6"/>
      <c r="AN256" s="6"/>
      <c r="AO256" s="6"/>
      <c r="AP256" s="6"/>
    </row>
    <row r="257" spans="1:42" ht="11.25" hidden="1" customHeight="1" x14ac:dyDescent="0.3">
      <c r="A257" s="26">
        <v>251</v>
      </c>
      <c r="B257" s="38" t="s">
        <v>1002</v>
      </c>
      <c r="C257" s="39">
        <v>10</v>
      </c>
      <c r="D257" s="40">
        <v>250</v>
      </c>
      <c r="E257" s="30"/>
      <c r="F257" s="41">
        <f t="shared" si="1"/>
        <v>0</v>
      </c>
      <c r="G257" s="42" t="s">
        <v>40</v>
      </c>
      <c r="H257" s="60" t="s">
        <v>60</v>
      </c>
      <c r="I257" s="44" t="s">
        <v>1003</v>
      </c>
      <c r="J257" s="44" t="s">
        <v>290</v>
      </c>
      <c r="K257" s="45">
        <v>9786176795261</v>
      </c>
      <c r="L257" s="45">
        <v>2018</v>
      </c>
      <c r="M257" s="45">
        <v>4</v>
      </c>
      <c r="N257" s="44" t="s">
        <v>291</v>
      </c>
      <c r="O257" s="38" t="s">
        <v>1004</v>
      </c>
      <c r="P257" s="45">
        <v>173280</v>
      </c>
      <c r="Q257" s="46" t="s">
        <v>1005</v>
      </c>
      <c r="R257" s="47">
        <v>0.35499999999999998</v>
      </c>
      <c r="S257" s="45">
        <v>352</v>
      </c>
      <c r="T257" s="45">
        <v>130</v>
      </c>
      <c r="U257" s="45">
        <v>200</v>
      </c>
      <c r="V257" s="44" t="s">
        <v>223</v>
      </c>
      <c r="W257" s="44" t="s">
        <v>77</v>
      </c>
      <c r="X257" s="6"/>
      <c r="Y257" s="6"/>
      <c r="Z257" s="6"/>
      <c r="AA257" s="6"/>
      <c r="AB257" s="6"/>
      <c r="AC257" s="6"/>
      <c r="AD257" s="6"/>
      <c r="AE257" s="6"/>
      <c r="AF257" s="6"/>
      <c r="AG257" s="6"/>
      <c r="AH257" s="6"/>
      <c r="AI257" s="6"/>
      <c r="AJ257" s="6"/>
      <c r="AK257" s="6"/>
      <c r="AL257" s="6"/>
      <c r="AM257" s="6"/>
      <c r="AN257" s="6"/>
      <c r="AO257" s="6"/>
      <c r="AP257" s="6"/>
    </row>
    <row r="258" spans="1:42" ht="11.25" hidden="1" customHeight="1" x14ac:dyDescent="0.3">
      <c r="A258" s="26">
        <v>252</v>
      </c>
      <c r="B258" s="38" t="s">
        <v>1006</v>
      </c>
      <c r="C258" s="39">
        <v>6</v>
      </c>
      <c r="D258" s="40">
        <v>420</v>
      </c>
      <c r="E258" s="30"/>
      <c r="F258" s="41">
        <f t="shared" si="1"/>
        <v>0</v>
      </c>
      <c r="G258" s="42" t="s">
        <v>40</v>
      </c>
      <c r="H258" s="60" t="s">
        <v>60</v>
      </c>
      <c r="I258" s="44" t="s">
        <v>1003</v>
      </c>
      <c r="J258" s="44" t="s">
        <v>290</v>
      </c>
      <c r="K258" s="45">
        <v>9786176797203</v>
      </c>
      <c r="L258" s="45">
        <v>2019</v>
      </c>
      <c r="M258" s="45">
        <v>9</v>
      </c>
      <c r="N258" s="44" t="s">
        <v>291</v>
      </c>
      <c r="O258" s="38" t="s">
        <v>1007</v>
      </c>
      <c r="P258" s="45">
        <v>151489</v>
      </c>
      <c r="Q258" s="46" t="s">
        <v>1008</v>
      </c>
      <c r="R258" s="47">
        <v>0.61799999999999999</v>
      </c>
      <c r="S258" s="45">
        <v>680</v>
      </c>
      <c r="T258" s="45">
        <v>130</v>
      </c>
      <c r="U258" s="45">
        <v>200</v>
      </c>
      <c r="V258" s="44" t="s">
        <v>223</v>
      </c>
      <c r="W258" s="44" t="s">
        <v>77</v>
      </c>
      <c r="X258" s="6"/>
      <c r="Y258" s="6"/>
      <c r="Z258" s="6"/>
      <c r="AA258" s="6"/>
      <c r="AB258" s="6"/>
      <c r="AC258" s="6"/>
      <c r="AD258" s="6"/>
      <c r="AE258" s="6"/>
      <c r="AF258" s="6"/>
      <c r="AG258" s="6"/>
      <c r="AH258" s="6"/>
      <c r="AI258" s="6"/>
      <c r="AJ258" s="6"/>
      <c r="AK258" s="6"/>
      <c r="AL258" s="6"/>
      <c r="AM258" s="6"/>
      <c r="AN258" s="6"/>
      <c r="AO258" s="6"/>
      <c r="AP258" s="6"/>
    </row>
    <row r="259" spans="1:42" ht="11.25" hidden="1" customHeight="1" x14ac:dyDescent="0.3">
      <c r="A259" s="26">
        <v>253</v>
      </c>
      <c r="B259" s="38" t="s">
        <v>1009</v>
      </c>
      <c r="C259" s="39">
        <v>6</v>
      </c>
      <c r="D259" s="40">
        <v>500</v>
      </c>
      <c r="E259" s="30"/>
      <c r="F259" s="41">
        <f t="shared" si="1"/>
        <v>0</v>
      </c>
      <c r="G259" s="42" t="s">
        <v>40</v>
      </c>
      <c r="H259" s="61" t="s">
        <v>60</v>
      </c>
      <c r="I259" s="44" t="s">
        <v>1003</v>
      </c>
      <c r="J259" s="44" t="s">
        <v>290</v>
      </c>
      <c r="K259" s="45">
        <v>9786176798323</v>
      </c>
      <c r="L259" s="45">
        <v>2020</v>
      </c>
      <c r="M259" s="45">
        <v>10</v>
      </c>
      <c r="N259" s="44" t="s">
        <v>291</v>
      </c>
      <c r="O259" s="38" t="s">
        <v>1010</v>
      </c>
      <c r="P259" s="45">
        <v>215294</v>
      </c>
      <c r="Q259" s="46" t="s">
        <v>1011</v>
      </c>
      <c r="R259" s="47">
        <v>0.62</v>
      </c>
      <c r="S259" s="45">
        <v>639</v>
      </c>
      <c r="T259" s="45">
        <v>130</v>
      </c>
      <c r="U259" s="45">
        <v>200</v>
      </c>
      <c r="V259" s="44" t="s">
        <v>223</v>
      </c>
      <c r="W259" s="44" t="s">
        <v>77</v>
      </c>
      <c r="X259" s="6"/>
      <c r="Y259" s="6"/>
      <c r="Z259" s="6"/>
      <c r="AA259" s="6"/>
      <c r="AB259" s="6"/>
      <c r="AC259" s="6"/>
      <c r="AD259" s="6"/>
      <c r="AE259" s="6"/>
      <c r="AF259" s="6"/>
      <c r="AG259" s="6"/>
      <c r="AH259" s="6"/>
      <c r="AI259" s="6"/>
      <c r="AJ259" s="6"/>
      <c r="AK259" s="6"/>
      <c r="AL259" s="6"/>
      <c r="AM259" s="6"/>
      <c r="AN259" s="6"/>
      <c r="AO259" s="6"/>
      <c r="AP259" s="6"/>
    </row>
    <row r="260" spans="1:42" ht="11.25" hidden="1" customHeight="1" x14ac:dyDescent="0.3">
      <c r="A260" s="26">
        <v>254</v>
      </c>
      <c r="B260" s="38" t="s">
        <v>1012</v>
      </c>
      <c r="C260" s="39">
        <v>6</v>
      </c>
      <c r="D260" s="40">
        <v>380</v>
      </c>
      <c r="E260" s="30"/>
      <c r="F260" s="41">
        <f t="shared" si="1"/>
        <v>0</v>
      </c>
      <c r="G260" s="42" t="s">
        <v>40</v>
      </c>
      <c r="H260" s="60" t="s">
        <v>60</v>
      </c>
      <c r="I260" s="44" t="s">
        <v>1013</v>
      </c>
      <c r="J260" s="44" t="s">
        <v>290</v>
      </c>
      <c r="K260" s="45">
        <v>9789664480762</v>
      </c>
      <c r="L260" s="45">
        <v>2023</v>
      </c>
      <c r="M260" s="45">
        <v>1</v>
      </c>
      <c r="N260" s="44" t="s">
        <v>291</v>
      </c>
      <c r="O260" s="38" t="s">
        <v>1014</v>
      </c>
      <c r="P260" s="45">
        <v>182763</v>
      </c>
      <c r="Q260" s="46" t="s">
        <v>1015</v>
      </c>
      <c r="R260" s="48">
        <v>0.58499999999999996</v>
      </c>
      <c r="S260" s="45">
        <v>648</v>
      </c>
      <c r="T260" s="45">
        <v>130</v>
      </c>
      <c r="U260" s="45">
        <v>200</v>
      </c>
      <c r="V260" s="44" t="s">
        <v>223</v>
      </c>
      <c r="W260" s="44" t="s">
        <v>77</v>
      </c>
      <c r="X260" s="6"/>
      <c r="Y260" s="6"/>
      <c r="Z260" s="6"/>
      <c r="AA260" s="6"/>
      <c r="AB260" s="6"/>
      <c r="AC260" s="6"/>
      <c r="AD260" s="6"/>
      <c r="AE260" s="6"/>
      <c r="AF260" s="6"/>
      <c r="AG260" s="6"/>
      <c r="AH260" s="6"/>
      <c r="AI260" s="6"/>
      <c r="AJ260" s="6"/>
      <c r="AK260" s="6"/>
      <c r="AL260" s="6"/>
      <c r="AM260" s="6"/>
      <c r="AN260" s="6"/>
      <c r="AO260" s="6"/>
      <c r="AP260" s="6"/>
    </row>
    <row r="261" spans="1:42" ht="11.25" customHeight="1" x14ac:dyDescent="0.3">
      <c r="A261" s="26">
        <v>255</v>
      </c>
      <c r="B261" s="38" t="s">
        <v>1016</v>
      </c>
      <c r="C261" s="39">
        <v>10</v>
      </c>
      <c r="D261" s="40">
        <v>200</v>
      </c>
      <c r="E261" s="30"/>
      <c r="F261" s="41">
        <f t="shared" si="1"/>
        <v>0</v>
      </c>
      <c r="G261" s="42" t="s">
        <v>40</v>
      </c>
      <c r="H261" s="42"/>
      <c r="I261" s="44" t="s">
        <v>1017</v>
      </c>
      <c r="J261" s="44" t="s">
        <v>290</v>
      </c>
      <c r="K261" s="45">
        <v>9786176793304</v>
      </c>
      <c r="L261" s="45">
        <v>2016</v>
      </c>
      <c r="M261" s="45">
        <v>9</v>
      </c>
      <c r="N261" s="44" t="s">
        <v>291</v>
      </c>
      <c r="O261" s="38" t="s">
        <v>1018</v>
      </c>
      <c r="P261" s="45">
        <v>144081</v>
      </c>
      <c r="Q261" s="46" t="s">
        <v>1019</v>
      </c>
      <c r="R261" s="48">
        <v>0.28999999999999998</v>
      </c>
      <c r="S261" s="45">
        <v>256</v>
      </c>
      <c r="T261" s="45">
        <v>130</v>
      </c>
      <c r="U261" s="45">
        <v>200</v>
      </c>
      <c r="V261" s="44" t="s">
        <v>223</v>
      </c>
      <c r="W261" s="44" t="s">
        <v>77</v>
      </c>
      <c r="X261" s="6"/>
      <c r="Y261" s="6"/>
      <c r="Z261" s="6"/>
      <c r="AA261" s="6"/>
      <c r="AB261" s="6"/>
      <c r="AC261" s="6"/>
      <c r="AD261" s="6"/>
      <c r="AE261" s="6"/>
      <c r="AF261" s="6"/>
      <c r="AG261" s="6"/>
      <c r="AH261" s="6"/>
      <c r="AI261" s="6"/>
      <c r="AJ261" s="6"/>
      <c r="AK261" s="6"/>
      <c r="AL261" s="6"/>
      <c r="AM261" s="6"/>
      <c r="AN261" s="6"/>
      <c r="AO261" s="6"/>
      <c r="AP261" s="6"/>
    </row>
    <row r="262" spans="1:42" ht="11.25" hidden="1" customHeight="1" x14ac:dyDescent="0.3">
      <c r="A262" s="26">
        <v>256</v>
      </c>
      <c r="B262" s="38" t="s">
        <v>1020</v>
      </c>
      <c r="C262" s="39">
        <v>6</v>
      </c>
      <c r="D262" s="40">
        <v>120</v>
      </c>
      <c r="E262" s="30"/>
      <c r="F262" s="41">
        <f t="shared" si="1"/>
        <v>0</v>
      </c>
      <c r="G262" s="42" t="s">
        <v>40</v>
      </c>
      <c r="H262" s="61" t="s">
        <v>60</v>
      </c>
      <c r="I262" s="44" t="s">
        <v>516</v>
      </c>
      <c r="J262" s="44" t="s">
        <v>290</v>
      </c>
      <c r="K262" s="45">
        <v>9786176797258</v>
      </c>
      <c r="L262" s="45">
        <v>2019</v>
      </c>
      <c r="M262" s="45">
        <v>9</v>
      </c>
      <c r="N262" s="44" t="s">
        <v>291</v>
      </c>
      <c r="O262" s="38" t="s">
        <v>1021</v>
      </c>
      <c r="P262" s="45">
        <v>149794</v>
      </c>
      <c r="Q262" s="46" t="s">
        <v>1022</v>
      </c>
      <c r="R262" s="48">
        <v>0.57999999999999996</v>
      </c>
      <c r="S262" s="45">
        <v>624</v>
      </c>
      <c r="T262" s="45">
        <v>130</v>
      </c>
      <c r="U262" s="45">
        <v>200</v>
      </c>
      <c r="V262" s="44" t="s">
        <v>223</v>
      </c>
      <c r="W262" s="44" t="s">
        <v>77</v>
      </c>
      <c r="X262" s="6"/>
      <c r="Y262" s="6"/>
      <c r="Z262" s="6"/>
      <c r="AA262" s="6"/>
      <c r="AB262" s="6"/>
      <c r="AC262" s="6"/>
      <c r="AD262" s="6"/>
      <c r="AE262" s="6"/>
      <c r="AF262" s="6"/>
      <c r="AG262" s="6"/>
      <c r="AH262" s="6"/>
      <c r="AI262" s="6"/>
      <c r="AJ262" s="6"/>
      <c r="AK262" s="6"/>
      <c r="AL262" s="6"/>
      <c r="AM262" s="6"/>
      <c r="AN262" s="6"/>
      <c r="AO262" s="6"/>
      <c r="AP262" s="6"/>
    </row>
    <row r="263" spans="1:42" ht="11.25" customHeight="1" x14ac:dyDescent="0.3">
      <c r="A263" s="26">
        <v>257</v>
      </c>
      <c r="B263" s="38" t="s">
        <v>1023</v>
      </c>
      <c r="C263" s="39">
        <v>6</v>
      </c>
      <c r="D263" s="40">
        <v>350</v>
      </c>
      <c r="E263" s="30"/>
      <c r="F263" s="41">
        <f t="shared" si="1"/>
        <v>0</v>
      </c>
      <c r="G263" s="42" t="s">
        <v>40</v>
      </c>
      <c r="H263" s="42"/>
      <c r="I263" s="44" t="s">
        <v>1024</v>
      </c>
      <c r="J263" s="44" t="s">
        <v>290</v>
      </c>
      <c r="K263" s="45">
        <v>9789664480502</v>
      </c>
      <c r="L263" s="45">
        <v>2022</v>
      </c>
      <c r="M263" s="45">
        <v>10</v>
      </c>
      <c r="N263" s="44" t="s">
        <v>291</v>
      </c>
      <c r="O263" s="38" t="s">
        <v>1025</v>
      </c>
      <c r="P263" s="45">
        <v>177293</v>
      </c>
      <c r="Q263" s="46" t="s">
        <v>1026</v>
      </c>
      <c r="R263" s="48">
        <v>0.46800000000000003</v>
      </c>
      <c r="S263" s="45">
        <v>584</v>
      </c>
      <c r="T263" s="45">
        <v>130</v>
      </c>
      <c r="U263" s="45">
        <v>200</v>
      </c>
      <c r="V263" s="44" t="s">
        <v>223</v>
      </c>
      <c r="W263" s="44" t="s">
        <v>77</v>
      </c>
      <c r="X263" s="6"/>
      <c r="Y263" s="6"/>
      <c r="Z263" s="6"/>
      <c r="AA263" s="6"/>
      <c r="AB263" s="6"/>
      <c r="AC263" s="6"/>
      <c r="AD263" s="6"/>
      <c r="AE263" s="6"/>
      <c r="AF263" s="6"/>
      <c r="AG263" s="6"/>
      <c r="AH263" s="6"/>
      <c r="AI263" s="6"/>
      <c r="AJ263" s="6"/>
      <c r="AK263" s="6"/>
      <c r="AL263" s="6"/>
      <c r="AM263" s="6"/>
      <c r="AN263" s="6"/>
      <c r="AO263" s="6"/>
      <c r="AP263" s="6"/>
    </row>
    <row r="264" spans="1:42" ht="11.25" customHeight="1" x14ac:dyDescent="0.3">
      <c r="A264" s="26">
        <v>258</v>
      </c>
      <c r="B264" s="38" t="s">
        <v>1027</v>
      </c>
      <c r="C264" s="39">
        <v>10</v>
      </c>
      <c r="D264" s="40">
        <v>320</v>
      </c>
      <c r="E264" s="30"/>
      <c r="F264" s="41">
        <f t="shared" si="1"/>
        <v>0</v>
      </c>
      <c r="G264" s="42" t="s">
        <v>40</v>
      </c>
      <c r="H264" s="42"/>
      <c r="I264" s="44" t="s">
        <v>50</v>
      </c>
      <c r="J264" s="44" t="s">
        <v>290</v>
      </c>
      <c r="K264" s="45">
        <v>9789664482292</v>
      </c>
      <c r="L264" s="45">
        <v>2023</v>
      </c>
      <c r="M264" s="45">
        <v>10</v>
      </c>
      <c r="N264" s="44" t="s">
        <v>291</v>
      </c>
      <c r="O264" s="38" t="s">
        <v>1028</v>
      </c>
      <c r="P264" s="45">
        <v>201012</v>
      </c>
      <c r="Q264" s="46" t="s">
        <v>1029</v>
      </c>
      <c r="R264" s="47">
        <v>0.42799999999999999</v>
      </c>
      <c r="S264" s="45">
        <v>224</v>
      </c>
      <c r="T264" s="45">
        <v>130</v>
      </c>
      <c r="U264" s="45">
        <v>200</v>
      </c>
      <c r="V264" s="44" t="s">
        <v>223</v>
      </c>
      <c r="W264" s="44" t="s">
        <v>77</v>
      </c>
      <c r="X264" s="6"/>
      <c r="Y264" s="6"/>
      <c r="Z264" s="6"/>
      <c r="AA264" s="6"/>
      <c r="AB264" s="6"/>
      <c r="AC264" s="6"/>
      <c r="AD264" s="6"/>
      <c r="AE264" s="6"/>
      <c r="AF264" s="6"/>
      <c r="AG264" s="6"/>
      <c r="AH264" s="6"/>
      <c r="AI264" s="6"/>
      <c r="AJ264" s="6"/>
      <c r="AK264" s="6"/>
      <c r="AL264" s="6"/>
      <c r="AM264" s="6"/>
      <c r="AN264" s="6"/>
      <c r="AO264" s="6"/>
      <c r="AP264" s="6"/>
    </row>
    <row r="265" spans="1:42" ht="11.25" customHeight="1" x14ac:dyDescent="0.3">
      <c r="A265" s="26">
        <v>259</v>
      </c>
      <c r="B265" s="38" t="s">
        <v>1030</v>
      </c>
      <c r="C265" s="39">
        <v>10</v>
      </c>
      <c r="D265" s="40">
        <v>350</v>
      </c>
      <c r="E265" s="30"/>
      <c r="F265" s="41">
        <f t="shared" si="1"/>
        <v>0</v>
      </c>
      <c r="G265" s="42" t="s">
        <v>40</v>
      </c>
      <c r="H265" s="42"/>
      <c r="I265" s="44" t="s">
        <v>1031</v>
      </c>
      <c r="J265" s="44" t="s">
        <v>290</v>
      </c>
      <c r="K265" s="45">
        <v>9789664481257</v>
      </c>
      <c r="L265" s="45">
        <v>2023</v>
      </c>
      <c r="M265" s="45">
        <v>4</v>
      </c>
      <c r="N265" s="44" t="s">
        <v>291</v>
      </c>
      <c r="O265" s="38" t="s">
        <v>1032</v>
      </c>
      <c r="P265" s="45">
        <v>191137</v>
      </c>
      <c r="Q265" s="46" t="s">
        <v>1033</v>
      </c>
      <c r="R265" s="47">
        <v>0.48199999999999998</v>
      </c>
      <c r="S265" s="45">
        <v>288</v>
      </c>
      <c r="T265" s="45">
        <v>145</v>
      </c>
      <c r="U265" s="45">
        <v>200</v>
      </c>
      <c r="V265" s="44" t="s">
        <v>132</v>
      </c>
      <c r="W265" s="44" t="s">
        <v>38</v>
      </c>
      <c r="X265" s="6"/>
      <c r="Y265" s="6"/>
      <c r="Z265" s="6"/>
      <c r="AA265" s="6"/>
      <c r="AB265" s="6"/>
      <c r="AC265" s="6"/>
      <c r="AD265" s="6"/>
      <c r="AE265" s="6"/>
      <c r="AF265" s="6"/>
      <c r="AG265" s="6"/>
      <c r="AH265" s="6"/>
      <c r="AI265" s="6"/>
      <c r="AJ265" s="6"/>
      <c r="AK265" s="6"/>
      <c r="AL265" s="6"/>
      <c r="AM265" s="6"/>
      <c r="AN265" s="6"/>
      <c r="AO265" s="6"/>
      <c r="AP265" s="6"/>
    </row>
    <row r="266" spans="1:42" ht="11.25" hidden="1" customHeight="1" x14ac:dyDescent="0.3">
      <c r="A266" s="26">
        <v>260</v>
      </c>
      <c r="B266" s="38" t="s">
        <v>1034</v>
      </c>
      <c r="C266" s="39">
        <v>10</v>
      </c>
      <c r="D266" s="40">
        <v>220</v>
      </c>
      <c r="E266" s="30"/>
      <c r="F266" s="41">
        <f t="shared" si="1"/>
        <v>0</v>
      </c>
      <c r="G266" s="42" t="s">
        <v>40</v>
      </c>
      <c r="H266" s="60" t="s">
        <v>60</v>
      </c>
      <c r="I266" s="44" t="s">
        <v>1031</v>
      </c>
      <c r="J266" s="44" t="s">
        <v>290</v>
      </c>
      <c r="K266" s="45">
        <v>9786176790822</v>
      </c>
      <c r="L266" s="45">
        <v>2014</v>
      </c>
      <c r="M266" s="45">
        <v>8</v>
      </c>
      <c r="N266" s="44" t="s">
        <v>291</v>
      </c>
      <c r="O266" s="38" t="s">
        <v>1035</v>
      </c>
      <c r="P266" s="45">
        <v>87099</v>
      </c>
      <c r="Q266" s="46" t="s">
        <v>1036</v>
      </c>
      <c r="R266" s="48">
        <v>0.312</v>
      </c>
      <c r="S266" s="45">
        <v>288</v>
      </c>
      <c r="T266" s="45">
        <v>130</v>
      </c>
      <c r="U266" s="45">
        <v>200</v>
      </c>
      <c r="V266" s="44" t="s">
        <v>223</v>
      </c>
      <c r="W266" s="44" t="s">
        <v>77</v>
      </c>
      <c r="X266" s="6"/>
      <c r="Y266" s="6"/>
      <c r="Z266" s="6"/>
      <c r="AA266" s="6"/>
      <c r="AB266" s="6"/>
      <c r="AC266" s="6"/>
      <c r="AD266" s="6"/>
      <c r="AE266" s="6"/>
      <c r="AF266" s="6"/>
      <c r="AG266" s="6"/>
      <c r="AH266" s="6"/>
      <c r="AI266" s="6"/>
      <c r="AJ266" s="6"/>
      <c r="AK266" s="6"/>
      <c r="AL266" s="6"/>
      <c r="AM266" s="6"/>
      <c r="AN266" s="6"/>
      <c r="AO266" s="6"/>
      <c r="AP266" s="6"/>
    </row>
    <row r="267" spans="1:42" ht="11.25" customHeight="1" x14ac:dyDescent="0.3">
      <c r="A267" s="26">
        <v>261</v>
      </c>
      <c r="B267" s="38" t="s">
        <v>1037</v>
      </c>
      <c r="C267" s="39">
        <v>4</v>
      </c>
      <c r="D267" s="40">
        <v>650</v>
      </c>
      <c r="E267" s="30"/>
      <c r="F267" s="41">
        <f t="shared" si="1"/>
        <v>0</v>
      </c>
      <c r="G267" s="42" t="s">
        <v>40</v>
      </c>
      <c r="H267" s="42"/>
      <c r="I267" s="44" t="s">
        <v>1031</v>
      </c>
      <c r="J267" s="44" t="s">
        <v>290</v>
      </c>
      <c r="K267" s="45">
        <v>9786176796299</v>
      </c>
      <c r="L267" s="45">
        <v>2020</v>
      </c>
      <c r="M267" s="45">
        <v>3</v>
      </c>
      <c r="N267" s="44" t="s">
        <v>291</v>
      </c>
      <c r="O267" s="38" t="s">
        <v>1038</v>
      </c>
      <c r="P267" s="45">
        <v>207994</v>
      </c>
      <c r="Q267" s="46" t="s">
        <v>1039</v>
      </c>
      <c r="R267" s="48">
        <v>1.0549999999999999</v>
      </c>
      <c r="S267" s="45">
        <v>832</v>
      </c>
      <c r="T267" s="45">
        <v>160</v>
      </c>
      <c r="U267" s="45">
        <v>225</v>
      </c>
      <c r="V267" s="44" t="s">
        <v>209</v>
      </c>
      <c r="W267" s="44" t="s">
        <v>77</v>
      </c>
      <c r="X267" s="6"/>
      <c r="Y267" s="6"/>
      <c r="Z267" s="6"/>
      <c r="AA267" s="6"/>
      <c r="AB267" s="6"/>
      <c r="AC267" s="6"/>
      <c r="AD267" s="6"/>
      <c r="AE267" s="6"/>
      <c r="AF267" s="6"/>
      <c r="AG267" s="6"/>
      <c r="AH267" s="6"/>
      <c r="AI267" s="6"/>
      <c r="AJ267" s="6"/>
      <c r="AK267" s="6"/>
      <c r="AL267" s="6"/>
      <c r="AM267" s="6"/>
      <c r="AN267" s="6"/>
      <c r="AO267" s="6"/>
      <c r="AP267" s="6"/>
    </row>
    <row r="268" spans="1:42" ht="11.25" customHeight="1" x14ac:dyDescent="0.3">
      <c r="A268" s="26">
        <v>262</v>
      </c>
      <c r="B268" s="49" t="s">
        <v>1040</v>
      </c>
      <c r="C268" s="79">
        <v>10</v>
      </c>
      <c r="D268" s="51">
        <v>250</v>
      </c>
      <c r="E268" s="30"/>
      <c r="F268" s="52">
        <f t="shared" si="1"/>
        <v>0</v>
      </c>
      <c r="G268" s="53" t="s">
        <v>40</v>
      </c>
      <c r="H268" s="72" t="s">
        <v>49</v>
      </c>
      <c r="I268" s="55" t="s">
        <v>1041</v>
      </c>
      <c r="J268" s="55" t="s">
        <v>290</v>
      </c>
      <c r="K268" s="56">
        <v>9789664482094</v>
      </c>
      <c r="L268" s="56">
        <v>2023</v>
      </c>
      <c r="M268" s="56">
        <v>9</v>
      </c>
      <c r="N268" s="55" t="s">
        <v>291</v>
      </c>
      <c r="O268" s="49" t="s">
        <v>1042</v>
      </c>
      <c r="P268" s="56">
        <v>199430</v>
      </c>
      <c r="Q268" s="57" t="s">
        <v>1043</v>
      </c>
      <c r="R268" s="78">
        <v>0.29799999999999999</v>
      </c>
      <c r="S268" s="56">
        <v>256</v>
      </c>
      <c r="T268" s="56">
        <v>130</v>
      </c>
      <c r="U268" s="56">
        <v>200</v>
      </c>
      <c r="V268" s="55" t="s">
        <v>223</v>
      </c>
      <c r="W268" s="55" t="s">
        <v>77</v>
      </c>
      <c r="X268" s="6"/>
      <c r="Y268" s="6"/>
      <c r="Z268" s="6"/>
      <c r="AA268" s="6"/>
      <c r="AB268" s="6"/>
      <c r="AC268" s="6"/>
      <c r="AD268" s="6"/>
      <c r="AE268" s="6"/>
      <c r="AF268" s="6"/>
      <c r="AG268" s="6"/>
      <c r="AH268" s="6"/>
      <c r="AI268" s="6"/>
      <c r="AJ268" s="6"/>
      <c r="AK268" s="6"/>
      <c r="AL268" s="6"/>
      <c r="AM268" s="6"/>
      <c r="AN268" s="6"/>
      <c r="AO268" s="6"/>
      <c r="AP268" s="6"/>
    </row>
    <row r="269" spans="1:42" ht="11.25" customHeight="1" x14ac:dyDescent="0.3">
      <c r="A269" s="26">
        <v>263</v>
      </c>
      <c r="B269" s="49" t="s">
        <v>1044</v>
      </c>
      <c r="C269" s="50">
        <v>20</v>
      </c>
      <c r="D269" s="80">
        <v>200</v>
      </c>
      <c r="E269" s="30"/>
      <c r="F269" s="52">
        <f t="shared" si="1"/>
        <v>0</v>
      </c>
      <c r="G269" s="53" t="s">
        <v>40</v>
      </c>
      <c r="H269" s="72" t="s">
        <v>49</v>
      </c>
      <c r="I269" s="55" t="s">
        <v>1045</v>
      </c>
      <c r="J269" s="55" t="s">
        <v>290</v>
      </c>
      <c r="K269" s="56">
        <v>9789664482452</v>
      </c>
      <c r="L269" s="57">
        <v>2024</v>
      </c>
      <c r="M269" s="57">
        <v>1</v>
      </c>
      <c r="N269" s="55" t="s">
        <v>291</v>
      </c>
      <c r="O269" s="49" t="s">
        <v>1046</v>
      </c>
      <c r="P269" s="56">
        <v>205516</v>
      </c>
      <c r="Q269" s="57" t="s">
        <v>1047</v>
      </c>
      <c r="R269" s="78">
        <v>0.23</v>
      </c>
      <c r="S269" s="56">
        <v>152</v>
      </c>
      <c r="T269" s="56">
        <v>130</v>
      </c>
      <c r="U269" s="56">
        <v>200</v>
      </c>
      <c r="V269" s="55" t="s">
        <v>223</v>
      </c>
      <c r="W269" s="55" t="s">
        <v>77</v>
      </c>
      <c r="X269" s="6"/>
      <c r="Y269" s="6"/>
      <c r="Z269" s="6"/>
      <c r="AA269" s="6"/>
      <c r="AB269" s="6"/>
      <c r="AC269" s="6"/>
      <c r="AD269" s="6"/>
      <c r="AE269" s="6"/>
      <c r="AF269" s="6"/>
      <c r="AG269" s="6"/>
      <c r="AH269" s="6"/>
      <c r="AI269" s="6"/>
      <c r="AJ269" s="6"/>
      <c r="AK269" s="6"/>
      <c r="AL269" s="6"/>
      <c r="AM269" s="6"/>
      <c r="AN269" s="6"/>
      <c r="AO269" s="6"/>
      <c r="AP269" s="6"/>
    </row>
    <row r="270" spans="1:42" ht="11.25" customHeight="1" x14ac:dyDescent="0.3">
      <c r="A270" s="26">
        <v>264</v>
      </c>
      <c r="B270" s="49" t="s">
        <v>1048</v>
      </c>
      <c r="C270" s="50">
        <v>10</v>
      </c>
      <c r="D270" s="51">
        <v>250</v>
      </c>
      <c r="E270" s="30"/>
      <c r="F270" s="52">
        <f t="shared" si="1"/>
        <v>0</v>
      </c>
      <c r="G270" s="53" t="s">
        <v>40</v>
      </c>
      <c r="H270" s="72" t="s">
        <v>49</v>
      </c>
      <c r="I270" s="55" t="s">
        <v>1049</v>
      </c>
      <c r="J270" s="55" t="s">
        <v>290</v>
      </c>
      <c r="K270" s="56">
        <v>9789664482230</v>
      </c>
      <c r="L270" s="56">
        <v>2023</v>
      </c>
      <c r="M270" s="56">
        <v>12</v>
      </c>
      <c r="N270" s="55" t="s">
        <v>291</v>
      </c>
      <c r="O270" s="49" t="s">
        <v>1050</v>
      </c>
      <c r="P270" s="56">
        <v>205781</v>
      </c>
      <c r="Q270" s="57" t="s">
        <v>1051</v>
      </c>
      <c r="R270" s="58"/>
      <c r="S270" s="56">
        <v>296</v>
      </c>
      <c r="T270" s="56">
        <v>130</v>
      </c>
      <c r="U270" s="56">
        <v>200</v>
      </c>
      <c r="V270" s="55" t="s">
        <v>223</v>
      </c>
      <c r="W270" s="55" t="s">
        <v>77</v>
      </c>
      <c r="X270" s="6"/>
      <c r="Y270" s="6"/>
      <c r="Z270" s="6"/>
      <c r="AA270" s="6"/>
      <c r="AB270" s="6"/>
      <c r="AC270" s="6"/>
      <c r="AD270" s="6"/>
      <c r="AE270" s="6"/>
      <c r="AF270" s="6"/>
      <c r="AG270" s="6"/>
      <c r="AH270" s="6"/>
      <c r="AI270" s="6"/>
      <c r="AJ270" s="6"/>
      <c r="AK270" s="6"/>
      <c r="AL270" s="6"/>
      <c r="AM270" s="6"/>
      <c r="AN270" s="6"/>
      <c r="AO270" s="6"/>
      <c r="AP270" s="6"/>
    </row>
    <row r="271" spans="1:42" ht="11.25" customHeight="1" x14ac:dyDescent="0.3">
      <c r="A271" s="26">
        <v>265</v>
      </c>
      <c r="B271" s="38" t="s">
        <v>1052</v>
      </c>
      <c r="C271" s="39">
        <v>10</v>
      </c>
      <c r="D271" s="40">
        <v>200</v>
      </c>
      <c r="E271" s="30"/>
      <c r="F271" s="41">
        <f t="shared" si="1"/>
        <v>0</v>
      </c>
      <c r="G271" s="42" t="s">
        <v>40</v>
      </c>
      <c r="H271" s="60"/>
      <c r="I271" s="44" t="s">
        <v>1053</v>
      </c>
      <c r="J271" s="44" t="s">
        <v>290</v>
      </c>
      <c r="K271" s="45">
        <v>9786176793717</v>
      </c>
      <c r="L271" s="45">
        <v>2017</v>
      </c>
      <c r="M271" s="45">
        <v>3</v>
      </c>
      <c r="N271" s="44" t="s">
        <v>291</v>
      </c>
      <c r="O271" s="38" t="s">
        <v>1054</v>
      </c>
      <c r="P271" s="45">
        <v>154729</v>
      </c>
      <c r="Q271" s="46" t="s">
        <v>1055</v>
      </c>
      <c r="R271" s="47">
        <v>0.255</v>
      </c>
      <c r="S271" s="45">
        <v>216</v>
      </c>
      <c r="T271" s="45">
        <v>130</v>
      </c>
      <c r="U271" s="45">
        <v>200</v>
      </c>
      <c r="V271" s="44" t="s">
        <v>223</v>
      </c>
      <c r="W271" s="44" t="s">
        <v>77</v>
      </c>
      <c r="X271" s="6"/>
      <c r="Y271" s="6"/>
      <c r="Z271" s="6"/>
      <c r="AA271" s="6"/>
      <c r="AB271" s="6"/>
      <c r="AC271" s="6"/>
      <c r="AD271" s="6"/>
      <c r="AE271" s="6"/>
      <c r="AF271" s="6"/>
      <c r="AG271" s="6"/>
      <c r="AH271" s="6"/>
      <c r="AI271" s="6"/>
      <c r="AJ271" s="6"/>
      <c r="AK271" s="6"/>
      <c r="AL271" s="6"/>
      <c r="AM271" s="6"/>
      <c r="AN271" s="6"/>
      <c r="AO271" s="6"/>
      <c r="AP271" s="6"/>
    </row>
    <row r="272" spans="1:42" ht="11.25" hidden="1" customHeight="1" x14ac:dyDescent="0.3">
      <c r="A272" s="26">
        <v>266</v>
      </c>
      <c r="B272" s="38" t="s">
        <v>1056</v>
      </c>
      <c r="C272" s="39">
        <v>10</v>
      </c>
      <c r="D272" s="40">
        <v>70</v>
      </c>
      <c r="E272" s="30"/>
      <c r="F272" s="41">
        <f t="shared" si="1"/>
        <v>0</v>
      </c>
      <c r="G272" s="42" t="s">
        <v>40</v>
      </c>
      <c r="H272" s="61" t="s">
        <v>60</v>
      </c>
      <c r="I272" s="44" t="s">
        <v>1057</v>
      </c>
      <c r="J272" s="44" t="s">
        <v>290</v>
      </c>
      <c r="K272" s="45">
        <v>9786176796596</v>
      </c>
      <c r="L272" s="45">
        <v>2019</v>
      </c>
      <c r="M272" s="45">
        <v>11</v>
      </c>
      <c r="N272" s="44" t="s">
        <v>291</v>
      </c>
      <c r="O272" s="38" t="s">
        <v>1058</v>
      </c>
      <c r="P272" s="45">
        <v>199803</v>
      </c>
      <c r="Q272" s="46" t="s">
        <v>1059</v>
      </c>
      <c r="R272" s="48">
        <v>0.3</v>
      </c>
      <c r="S272" s="45">
        <v>272</v>
      </c>
      <c r="T272" s="45">
        <v>130</v>
      </c>
      <c r="U272" s="45">
        <v>200</v>
      </c>
      <c r="V272" s="44" t="s">
        <v>223</v>
      </c>
      <c r="W272" s="44" t="s">
        <v>77</v>
      </c>
      <c r="X272" s="6"/>
      <c r="Y272" s="6"/>
      <c r="Z272" s="6"/>
      <c r="AA272" s="6"/>
      <c r="AB272" s="6"/>
      <c r="AC272" s="6"/>
      <c r="AD272" s="6"/>
      <c r="AE272" s="6"/>
      <c r="AF272" s="6"/>
      <c r="AG272" s="6"/>
      <c r="AH272" s="6"/>
      <c r="AI272" s="6"/>
      <c r="AJ272" s="6"/>
      <c r="AK272" s="6"/>
      <c r="AL272" s="6"/>
      <c r="AM272" s="6"/>
      <c r="AN272" s="6"/>
      <c r="AO272" s="6"/>
      <c r="AP272" s="6"/>
    </row>
    <row r="273" spans="1:42" ht="11.25" customHeight="1" x14ac:dyDescent="0.3">
      <c r="A273" s="26">
        <v>267</v>
      </c>
      <c r="B273" s="38" t="s">
        <v>1060</v>
      </c>
      <c r="C273" s="39">
        <v>10</v>
      </c>
      <c r="D273" s="40">
        <v>180</v>
      </c>
      <c r="E273" s="30"/>
      <c r="F273" s="41">
        <f t="shared" si="1"/>
        <v>0</v>
      </c>
      <c r="G273" s="42" t="s">
        <v>40</v>
      </c>
      <c r="H273" s="42"/>
      <c r="I273" s="44" t="s">
        <v>1061</v>
      </c>
      <c r="J273" s="44" t="s">
        <v>290</v>
      </c>
      <c r="K273" s="45">
        <v>9789664481462</v>
      </c>
      <c r="L273" s="45">
        <v>2023</v>
      </c>
      <c r="M273" s="45">
        <v>8</v>
      </c>
      <c r="N273" s="44" t="s">
        <v>291</v>
      </c>
      <c r="O273" s="38" t="s">
        <v>1062</v>
      </c>
      <c r="P273" s="45">
        <v>199111</v>
      </c>
      <c r="Q273" s="46" t="s">
        <v>1063</v>
      </c>
      <c r="R273" s="48">
        <v>0.252</v>
      </c>
      <c r="S273" s="45">
        <v>168</v>
      </c>
      <c r="T273" s="45">
        <v>130</v>
      </c>
      <c r="U273" s="45">
        <v>200</v>
      </c>
      <c r="V273" s="44" t="s">
        <v>223</v>
      </c>
      <c r="W273" s="44" t="s">
        <v>77</v>
      </c>
      <c r="X273" s="6"/>
      <c r="Y273" s="6"/>
      <c r="Z273" s="6"/>
      <c r="AA273" s="6"/>
      <c r="AB273" s="6"/>
      <c r="AC273" s="6"/>
      <c r="AD273" s="6"/>
      <c r="AE273" s="6"/>
      <c r="AF273" s="6"/>
      <c r="AG273" s="6"/>
      <c r="AH273" s="6"/>
      <c r="AI273" s="6"/>
      <c r="AJ273" s="6"/>
      <c r="AK273" s="6"/>
      <c r="AL273" s="6"/>
      <c r="AM273" s="6"/>
      <c r="AN273" s="6"/>
      <c r="AO273" s="6"/>
      <c r="AP273" s="6"/>
    </row>
    <row r="274" spans="1:42" ht="11.25" hidden="1" customHeight="1" x14ac:dyDescent="0.3">
      <c r="A274" s="26">
        <v>268</v>
      </c>
      <c r="B274" s="38" t="s">
        <v>1064</v>
      </c>
      <c r="C274" s="39">
        <v>10</v>
      </c>
      <c r="D274" s="40">
        <v>250</v>
      </c>
      <c r="E274" s="30"/>
      <c r="F274" s="41">
        <f t="shared" si="1"/>
        <v>0</v>
      </c>
      <c r="G274" s="42" t="s">
        <v>40</v>
      </c>
      <c r="H274" s="60" t="s">
        <v>60</v>
      </c>
      <c r="I274" s="44" t="s">
        <v>1065</v>
      </c>
      <c r="J274" s="44" t="s">
        <v>290</v>
      </c>
      <c r="K274" s="45">
        <v>9786176798552</v>
      </c>
      <c r="L274" s="45">
        <v>2021</v>
      </c>
      <c r="M274" s="45">
        <v>1</v>
      </c>
      <c r="N274" s="44" t="s">
        <v>291</v>
      </c>
      <c r="O274" s="38" t="s">
        <v>1066</v>
      </c>
      <c r="P274" s="45">
        <v>142838</v>
      </c>
      <c r="Q274" s="46" t="s">
        <v>1067</v>
      </c>
      <c r="R274" s="47">
        <v>0.315</v>
      </c>
      <c r="S274" s="45">
        <v>272</v>
      </c>
      <c r="T274" s="45">
        <v>130</v>
      </c>
      <c r="U274" s="45">
        <v>200</v>
      </c>
      <c r="V274" s="44" t="s">
        <v>223</v>
      </c>
      <c r="W274" s="44" t="s">
        <v>77</v>
      </c>
      <c r="X274" s="6"/>
      <c r="Y274" s="6"/>
      <c r="Z274" s="6"/>
      <c r="AA274" s="6"/>
      <c r="AB274" s="6"/>
      <c r="AC274" s="6"/>
      <c r="AD274" s="6"/>
      <c r="AE274" s="6"/>
      <c r="AF274" s="6"/>
      <c r="AG274" s="6"/>
      <c r="AH274" s="6"/>
      <c r="AI274" s="6"/>
      <c r="AJ274" s="6"/>
      <c r="AK274" s="6"/>
      <c r="AL274" s="6"/>
      <c r="AM274" s="6"/>
      <c r="AN274" s="6"/>
      <c r="AO274" s="6"/>
      <c r="AP274" s="6"/>
    </row>
    <row r="275" spans="1:42" ht="11.25" customHeight="1" x14ac:dyDescent="0.3">
      <c r="A275" s="26">
        <v>269</v>
      </c>
      <c r="B275" s="38" t="s">
        <v>1068</v>
      </c>
      <c r="C275" s="39">
        <v>10</v>
      </c>
      <c r="D275" s="40">
        <v>300</v>
      </c>
      <c r="E275" s="30"/>
      <c r="F275" s="41">
        <f t="shared" si="1"/>
        <v>0</v>
      </c>
      <c r="G275" s="42" t="s">
        <v>40</v>
      </c>
      <c r="H275" s="60"/>
      <c r="I275" s="44" t="s">
        <v>1065</v>
      </c>
      <c r="J275" s="44" t="s">
        <v>290</v>
      </c>
      <c r="K275" s="45">
        <v>9789664480977</v>
      </c>
      <c r="L275" s="45">
        <v>2023</v>
      </c>
      <c r="M275" s="45">
        <v>3</v>
      </c>
      <c r="N275" s="44" t="s">
        <v>291</v>
      </c>
      <c r="O275" s="38" t="s">
        <v>1069</v>
      </c>
      <c r="P275" s="45">
        <v>186383</v>
      </c>
      <c r="Q275" s="46" t="s">
        <v>1070</v>
      </c>
      <c r="R275" s="47">
        <v>0.375</v>
      </c>
      <c r="S275" s="45">
        <v>280</v>
      </c>
      <c r="T275" s="45">
        <v>130</v>
      </c>
      <c r="U275" s="45">
        <v>200</v>
      </c>
      <c r="V275" s="44" t="s">
        <v>223</v>
      </c>
      <c r="W275" s="44" t="s">
        <v>77</v>
      </c>
      <c r="X275" s="6"/>
      <c r="Y275" s="6"/>
      <c r="Z275" s="6"/>
      <c r="AA275" s="6"/>
      <c r="AB275" s="6"/>
      <c r="AC275" s="6"/>
      <c r="AD275" s="6"/>
      <c r="AE275" s="6"/>
      <c r="AF275" s="6"/>
      <c r="AG275" s="6"/>
      <c r="AH275" s="6"/>
      <c r="AI275" s="6"/>
      <c r="AJ275" s="6"/>
      <c r="AK275" s="6"/>
      <c r="AL275" s="6"/>
      <c r="AM275" s="6"/>
      <c r="AN275" s="6"/>
      <c r="AO275" s="6"/>
      <c r="AP275" s="6"/>
    </row>
    <row r="276" spans="1:42" ht="11.25" customHeight="1" x14ac:dyDescent="0.3">
      <c r="A276" s="26">
        <v>270</v>
      </c>
      <c r="B276" s="38" t="s">
        <v>1071</v>
      </c>
      <c r="C276" s="39">
        <v>20</v>
      </c>
      <c r="D276" s="40">
        <v>180</v>
      </c>
      <c r="E276" s="30"/>
      <c r="F276" s="41">
        <f t="shared" si="1"/>
        <v>0</v>
      </c>
      <c r="G276" s="42" t="s">
        <v>40</v>
      </c>
      <c r="H276" s="42"/>
      <c r="I276" s="44" t="s">
        <v>1072</v>
      </c>
      <c r="J276" s="44" t="s">
        <v>290</v>
      </c>
      <c r="K276" s="45">
        <v>9789666799992</v>
      </c>
      <c r="L276" s="45">
        <v>2022</v>
      </c>
      <c r="M276" s="45">
        <v>6</v>
      </c>
      <c r="N276" s="44" t="s">
        <v>291</v>
      </c>
      <c r="O276" s="38" t="s">
        <v>1073</v>
      </c>
      <c r="P276" s="45">
        <v>168305</v>
      </c>
      <c r="Q276" s="46" t="s">
        <v>1074</v>
      </c>
      <c r="R276" s="48">
        <v>0.23200000000000001</v>
      </c>
      <c r="S276" s="45">
        <v>160</v>
      </c>
      <c r="T276" s="45">
        <v>130</v>
      </c>
      <c r="U276" s="45">
        <v>200</v>
      </c>
      <c r="V276" s="44" t="s">
        <v>223</v>
      </c>
      <c r="W276" s="44" t="s">
        <v>77</v>
      </c>
      <c r="X276" s="6"/>
      <c r="Y276" s="6"/>
      <c r="Z276" s="6"/>
      <c r="AA276" s="6"/>
      <c r="AB276" s="6"/>
      <c r="AC276" s="6"/>
      <c r="AD276" s="6"/>
      <c r="AE276" s="6"/>
      <c r="AF276" s="6"/>
      <c r="AG276" s="6"/>
      <c r="AH276" s="6"/>
      <c r="AI276" s="6"/>
      <c r="AJ276" s="6"/>
      <c r="AK276" s="6"/>
      <c r="AL276" s="6"/>
      <c r="AM276" s="6"/>
      <c r="AN276" s="6"/>
      <c r="AO276" s="6"/>
      <c r="AP276" s="6"/>
    </row>
    <row r="277" spans="1:42" ht="11.25" customHeight="1" x14ac:dyDescent="0.3">
      <c r="A277" s="26">
        <v>271</v>
      </c>
      <c r="B277" s="38" t="s">
        <v>1075</v>
      </c>
      <c r="C277" s="39">
        <v>4</v>
      </c>
      <c r="D277" s="40">
        <v>600</v>
      </c>
      <c r="E277" s="30"/>
      <c r="F277" s="41">
        <f t="shared" si="1"/>
        <v>0</v>
      </c>
      <c r="G277" s="42" t="s">
        <v>40</v>
      </c>
      <c r="H277" s="42"/>
      <c r="I277" s="44" t="s">
        <v>1076</v>
      </c>
      <c r="J277" s="44" t="s">
        <v>290</v>
      </c>
      <c r="K277" s="45">
        <v>9789664481592</v>
      </c>
      <c r="L277" s="45">
        <v>2023</v>
      </c>
      <c r="M277" s="45">
        <v>6</v>
      </c>
      <c r="N277" s="44" t="s">
        <v>291</v>
      </c>
      <c r="O277" s="38" t="s">
        <v>1077</v>
      </c>
      <c r="P277" s="45">
        <v>194527</v>
      </c>
      <c r="Q277" s="46" t="s">
        <v>1078</v>
      </c>
      <c r="R277" s="48">
        <v>1.02</v>
      </c>
      <c r="S277" s="45">
        <v>816</v>
      </c>
      <c r="T277" s="45">
        <v>160</v>
      </c>
      <c r="U277" s="45">
        <v>225</v>
      </c>
      <c r="V277" s="44" t="s">
        <v>209</v>
      </c>
      <c r="W277" s="44" t="s">
        <v>77</v>
      </c>
      <c r="X277" s="6"/>
      <c r="Y277" s="6"/>
      <c r="Z277" s="6"/>
      <c r="AA277" s="6"/>
      <c r="AB277" s="6"/>
      <c r="AC277" s="6"/>
      <c r="AD277" s="6"/>
      <c r="AE277" s="6"/>
      <c r="AF277" s="6"/>
      <c r="AG277" s="6"/>
      <c r="AH277" s="6"/>
      <c r="AI277" s="6"/>
      <c r="AJ277" s="6"/>
      <c r="AK277" s="6"/>
      <c r="AL277" s="6"/>
      <c r="AM277" s="6"/>
      <c r="AN277" s="6"/>
      <c r="AO277" s="6"/>
      <c r="AP277" s="6"/>
    </row>
    <row r="278" spans="1:42" ht="11.25" customHeight="1" x14ac:dyDescent="0.3">
      <c r="A278" s="26">
        <v>272</v>
      </c>
      <c r="B278" s="49" t="s">
        <v>1079</v>
      </c>
      <c r="C278" s="50">
        <v>10</v>
      </c>
      <c r="D278" s="51">
        <v>380</v>
      </c>
      <c r="E278" s="30"/>
      <c r="F278" s="52">
        <f t="shared" si="1"/>
        <v>0</v>
      </c>
      <c r="G278" s="53" t="s">
        <v>40</v>
      </c>
      <c r="H278" s="72" t="s">
        <v>396</v>
      </c>
      <c r="I278" s="55" t="s">
        <v>1080</v>
      </c>
      <c r="J278" s="55" t="s">
        <v>290</v>
      </c>
      <c r="K278" s="56">
        <v>9789664481714</v>
      </c>
      <c r="L278" s="56">
        <v>2023</v>
      </c>
      <c r="M278" s="56">
        <v>10</v>
      </c>
      <c r="N278" s="55" t="s">
        <v>291</v>
      </c>
      <c r="O278" s="49" t="s">
        <v>1081</v>
      </c>
      <c r="P278" s="56">
        <v>200782</v>
      </c>
      <c r="Q278" s="57" t="s">
        <v>1082</v>
      </c>
      <c r="R278" s="78">
        <v>0.39</v>
      </c>
      <c r="S278" s="56">
        <v>224</v>
      </c>
      <c r="T278" s="56">
        <v>130</v>
      </c>
      <c r="U278" s="56">
        <v>200</v>
      </c>
      <c r="V278" s="55" t="s">
        <v>223</v>
      </c>
      <c r="W278" s="55" t="s">
        <v>77</v>
      </c>
      <c r="X278" s="6"/>
      <c r="Y278" s="6"/>
      <c r="Z278" s="6"/>
      <c r="AA278" s="6"/>
      <c r="AB278" s="6"/>
      <c r="AC278" s="6"/>
      <c r="AD278" s="6"/>
      <c r="AE278" s="6"/>
      <c r="AF278" s="6"/>
      <c r="AG278" s="6"/>
      <c r="AH278" s="6"/>
      <c r="AI278" s="6"/>
      <c r="AJ278" s="6"/>
      <c r="AK278" s="6"/>
      <c r="AL278" s="6"/>
      <c r="AM278" s="6"/>
      <c r="AN278" s="6"/>
      <c r="AO278" s="6"/>
      <c r="AP278" s="6"/>
    </row>
    <row r="279" spans="1:42" ht="11.25" customHeight="1" x14ac:dyDescent="0.3">
      <c r="A279" s="26">
        <v>273</v>
      </c>
      <c r="B279" s="38" t="s">
        <v>1083</v>
      </c>
      <c r="C279" s="39">
        <v>10</v>
      </c>
      <c r="D279" s="40">
        <v>250</v>
      </c>
      <c r="E279" s="30"/>
      <c r="F279" s="41">
        <f t="shared" si="1"/>
        <v>0</v>
      </c>
      <c r="G279" s="42" t="s">
        <v>40</v>
      </c>
      <c r="H279" s="61"/>
      <c r="I279" s="44" t="s">
        <v>1084</v>
      </c>
      <c r="J279" s="44" t="s">
        <v>290</v>
      </c>
      <c r="K279" s="45">
        <v>9786176796756</v>
      </c>
      <c r="L279" s="45">
        <v>2019</v>
      </c>
      <c r="M279" s="45">
        <v>4</v>
      </c>
      <c r="N279" s="44" t="s">
        <v>291</v>
      </c>
      <c r="O279" s="38" t="s">
        <v>1085</v>
      </c>
      <c r="P279" s="45">
        <v>141613</v>
      </c>
      <c r="Q279" s="46" t="s">
        <v>1086</v>
      </c>
      <c r="R279" s="47">
        <v>0.30499999999999999</v>
      </c>
      <c r="S279" s="45">
        <v>276</v>
      </c>
      <c r="T279" s="45">
        <v>130</v>
      </c>
      <c r="U279" s="45">
        <v>200</v>
      </c>
      <c r="V279" s="44" t="s">
        <v>223</v>
      </c>
      <c r="W279" s="44" t="s">
        <v>77</v>
      </c>
      <c r="X279" s="6"/>
      <c r="Y279" s="6"/>
      <c r="Z279" s="6"/>
      <c r="AA279" s="6"/>
      <c r="AB279" s="6"/>
      <c r="AC279" s="6"/>
      <c r="AD279" s="6"/>
      <c r="AE279" s="6"/>
      <c r="AF279" s="6"/>
      <c r="AG279" s="6"/>
      <c r="AH279" s="6"/>
      <c r="AI279" s="6"/>
      <c r="AJ279" s="6"/>
      <c r="AK279" s="6"/>
      <c r="AL279" s="6"/>
      <c r="AM279" s="6"/>
      <c r="AN279" s="6"/>
      <c r="AO279" s="6"/>
      <c r="AP279" s="6"/>
    </row>
    <row r="280" spans="1:42" ht="11.25" customHeight="1" x14ac:dyDescent="0.3">
      <c r="A280" s="26">
        <v>274</v>
      </c>
      <c r="B280" s="38" t="s">
        <v>1087</v>
      </c>
      <c r="C280" s="39">
        <v>10</v>
      </c>
      <c r="D280" s="40">
        <v>250</v>
      </c>
      <c r="E280" s="30"/>
      <c r="F280" s="41">
        <f t="shared" si="1"/>
        <v>0</v>
      </c>
      <c r="G280" s="42" t="s">
        <v>40</v>
      </c>
      <c r="H280" s="60"/>
      <c r="I280" s="44" t="s">
        <v>1084</v>
      </c>
      <c r="J280" s="44" t="s">
        <v>290</v>
      </c>
      <c r="K280" s="45">
        <v>9786176797760</v>
      </c>
      <c r="L280" s="45">
        <v>2020</v>
      </c>
      <c r="M280" s="45">
        <v>8</v>
      </c>
      <c r="N280" s="44" t="s">
        <v>291</v>
      </c>
      <c r="O280" s="38" t="s">
        <v>1088</v>
      </c>
      <c r="P280" s="45">
        <v>212864</v>
      </c>
      <c r="Q280" s="46" t="s">
        <v>1089</v>
      </c>
      <c r="R280" s="48">
        <v>0.36499999999999999</v>
      </c>
      <c r="S280" s="45">
        <v>353</v>
      </c>
      <c r="T280" s="45">
        <v>130</v>
      </c>
      <c r="U280" s="45">
        <v>200</v>
      </c>
      <c r="V280" s="44" t="s">
        <v>223</v>
      </c>
      <c r="W280" s="44" t="s">
        <v>77</v>
      </c>
      <c r="X280" s="6"/>
      <c r="Y280" s="6"/>
      <c r="Z280" s="6"/>
      <c r="AA280" s="6"/>
      <c r="AB280" s="6"/>
      <c r="AC280" s="6"/>
      <c r="AD280" s="6"/>
      <c r="AE280" s="6"/>
      <c r="AF280" s="6"/>
      <c r="AG280" s="6"/>
      <c r="AH280" s="6"/>
      <c r="AI280" s="6"/>
      <c r="AJ280" s="6"/>
      <c r="AK280" s="6"/>
      <c r="AL280" s="6"/>
      <c r="AM280" s="6"/>
      <c r="AN280" s="6"/>
      <c r="AO280" s="6"/>
      <c r="AP280" s="6"/>
    </row>
    <row r="281" spans="1:42" ht="11.25" hidden="1" customHeight="1" x14ac:dyDescent="0.3">
      <c r="A281" s="26">
        <v>275</v>
      </c>
      <c r="B281" s="38" t="s">
        <v>1090</v>
      </c>
      <c r="C281" s="39">
        <v>10</v>
      </c>
      <c r="D281" s="40">
        <v>250</v>
      </c>
      <c r="E281" s="30"/>
      <c r="F281" s="41">
        <f t="shared" si="1"/>
        <v>0</v>
      </c>
      <c r="G281" s="42" t="s">
        <v>40</v>
      </c>
      <c r="H281" s="60" t="s">
        <v>60</v>
      </c>
      <c r="I281" s="44" t="s">
        <v>1084</v>
      </c>
      <c r="J281" s="44" t="s">
        <v>290</v>
      </c>
      <c r="K281" s="45">
        <v>9789666799756</v>
      </c>
      <c r="L281" s="45">
        <v>2021</v>
      </c>
      <c r="M281" s="45">
        <v>12</v>
      </c>
      <c r="N281" s="44" t="s">
        <v>291</v>
      </c>
      <c r="O281" s="38" t="s">
        <v>1091</v>
      </c>
      <c r="P281" s="45">
        <v>159819</v>
      </c>
      <c r="Q281" s="46" t="s">
        <v>1092</v>
      </c>
      <c r="R281" s="48">
        <v>0.34</v>
      </c>
      <c r="S281" s="45">
        <v>320</v>
      </c>
      <c r="T281" s="45">
        <v>130</v>
      </c>
      <c r="U281" s="45">
        <v>200</v>
      </c>
      <c r="V281" s="44" t="s">
        <v>223</v>
      </c>
      <c r="W281" s="44" t="s">
        <v>77</v>
      </c>
      <c r="X281" s="6"/>
      <c r="Y281" s="6"/>
      <c r="Z281" s="6"/>
      <c r="AA281" s="6"/>
      <c r="AB281" s="6"/>
      <c r="AC281" s="6"/>
      <c r="AD281" s="6"/>
      <c r="AE281" s="6"/>
      <c r="AF281" s="6"/>
      <c r="AG281" s="6"/>
      <c r="AH281" s="6"/>
      <c r="AI281" s="6"/>
      <c r="AJ281" s="6"/>
      <c r="AK281" s="6"/>
      <c r="AL281" s="6"/>
      <c r="AM281" s="6"/>
      <c r="AN281" s="6"/>
      <c r="AO281" s="6"/>
      <c r="AP281" s="6"/>
    </row>
    <row r="282" spans="1:42" ht="11.25" customHeight="1" x14ac:dyDescent="0.3">
      <c r="A282" s="26">
        <v>276</v>
      </c>
      <c r="B282" s="38" t="s">
        <v>1093</v>
      </c>
      <c r="C282" s="39">
        <v>10</v>
      </c>
      <c r="D282" s="40">
        <v>420</v>
      </c>
      <c r="E282" s="30"/>
      <c r="F282" s="41">
        <f t="shared" si="1"/>
        <v>0</v>
      </c>
      <c r="G282" s="42" t="s">
        <v>40</v>
      </c>
      <c r="H282" s="42"/>
      <c r="I282" s="44" t="s">
        <v>1094</v>
      </c>
      <c r="J282" s="44" t="s">
        <v>290</v>
      </c>
      <c r="K282" s="45">
        <v>9789664480892</v>
      </c>
      <c r="L282" s="45">
        <v>2023</v>
      </c>
      <c r="M282" s="45">
        <v>4</v>
      </c>
      <c r="N282" s="44" t="s">
        <v>291</v>
      </c>
      <c r="O282" s="38" t="s">
        <v>1095</v>
      </c>
      <c r="P282" s="45">
        <v>187359</v>
      </c>
      <c r="Q282" s="46" t="s">
        <v>1096</v>
      </c>
      <c r="R282" s="48">
        <v>0.42</v>
      </c>
      <c r="S282" s="45">
        <v>232</v>
      </c>
      <c r="T282" s="45">
        <v>145</v>
      </c>
      <c r="U282" s="45">
        <v>200</v>
      </c>
      <c r="V282" s="44" t="s">
        <v>132</v>
      </c>
      <c r="W282" s="44" t="s">
        <v>38</v>
      </c>
      <c r="X282" s="6"/>
      <c r="Y282" s="6"/>
      <c r="Z282" s="6"/>
      <c r="AA282" s="6"/>
      <c r="AB282" s="6"/>
      <c r="AC282" s="6"/>
      <c r="AD282" s="6"/>
      <c r="AE282" s="6"/>
      <c r="AF282" s="6"/>
      <c r="AG282" s="6"/>
      <c r="AH282" s="6"/>
      <c r="AI282" s="6"/>
      <c r="AJ282" s="6"/>
      <c r="AK282" s="6"/>
      <c r="AL282" s="6"/>
      <c r="AM282" s="6"/>
      <c r="AN282" s="6"/>
      <c r="AO282" s="6"/>
      <c r="AP282" s="6"/>
    </row>
    <row r="283" spans="1:42" ht="11.25" customHeight="1" x14ac:dyDescent="0.3">
      <c r="A283" s="26">
        <v>277</v>
      </c>
      <c r="B283" s="38" t="s">
        <v>1097</v>
      </c>
      <c r="C283" s="39">
        <v>6</v>
      </c>
      <c r="D283" s="40">
        <v>400</v>
      </c>
      <c r="E283" s="30"/>
      <c r="F283" s="41">
        <f t="shared" si="1"/>
        <v>0</v>
      </c>
      <c r="G283" s="42" t="s">
        <v>40</v>
      </c>
      <c r="H283" s="42"/>
      <c r="I283" s="44" t="s">
        <v>1098</v>
      </c>
      <c r="J283" s="44" t="s">
        <v>290</v>
      </c>
      <c r="K283" s="45">
        <v>9789664481608</v>
      </c>
      <c r="L283" s="45">
        <v>2023</v>
      </c>
      <c r="M283" s="45">
        <v>9</v>
      </c>
      <c r="N283" s="44" t="s">
        <v>291</v>
      </c>
      <c r="O283" s="38" t="s">
        <v>1099</v>
      </c>
      <c r="P283" s="45">
        <v>196212</v>
      </c>
      <c r="Q283" s="46" t="s">
        <v>1100</v>
      </c>
      <c r="R283" s="48">
        <v>0.58499999999999996</v>
      </c>
      <c r="S283" s="45">
        <v>352</v>
      </c>
      <c r="T283" s="45">
        <v>145</v>
      </c>
      <c r="U283" s="45">
        <v>200</v>
      </c>
      <c r="V283" s="44" t="s">
        <v>132</v>
      </c>
      <c r="W283" s="44" t="s">
        <v>38</v>
      </c>
      <c r="X283" s="6"/>
      <c r="Y283" s="6"/>
      <c r="Z283" s="6"/>
      <c r="AA283" s="6"/>
      <c r="AB283" s="6"/>
      <c r="AC283" s="6"/>
      <c r="AD283" s="6"/>
      <c r="AE283" s="6"/>
      <c r="AF283" s="6"/>
      <c r="AG283" s="6"/>
      <c r="AH283" s="6"/>
      <c r="AI283" s="6"/>
      <c r="AJ283" s="6"/>
      <c r="AK283" s="6"/>
      <c r="AL283" s="6"/>
      <c r="AM283" s="6"/>
      <c r="AN283" s="6"/>
      <c r="AO283" s="6"/>
      <c r="AP283" s="6"/>
    </row>
    <row r="284" spans="1:42" ht="11.25" customHeight="1" x14ac:dyDescent="0.3">
      <c r="A284" s="26">
        <v>278</v>
      </c>
      <c r="B284" s="38" t="s">
        <v>1101</v>
      </c>
      <c r="C284" s="39">
        <v>10</v>
      </c>
      <c r="D284" s="40">
        <v>300</v>
      </c>
      <c r="E284" s="30"/>
      <c r="F284" s="41">
        <f t="shared" si="1"/>
        <v>0</v>
      </c>
      <c r="G284" s="42" t="s">
        <v>40</v>
      </c>
      <c r="H284" s="42"/>
      <c r="I284" s="44" t="s">
        <v>1102</v>
      </c>
      <c r="J284" s="44" t="s">
        <v>290</v>
      </c>
      <c r="K284" s="45">
        <v>9789664481653</v>
      </c>
      <c r="L284" s="45">
        <v>2023</v>
      </c>
      <c r="M284" s="45">
        <v>8</v>
      </c>
      <c r="N284" s="44" t="s">
        <v>291</v>
      </c>
      <c r="O284" s="38" t="s">
        <v>1103</v>
      </c>
      <c r="P284" s="45">
        <v>198794</v>
      </c>
      <c r="Q284" s="46" t="s">
        <v>1104</v>
      </c>
      <c r="R284" s="48">
        <v>0.35</v>
      </c>
      <c r="S284" s="45">
        <v>184</v>
      </c>
      <c r="T284" s="45">
        <v>145</v>
      </c>
      <c r="U284" s="45">
        <v>200</v>
      </c>
      <c r="V284" s="44" t="s">
        <v>132</v>
      </c>
      <c r="W284" s="44" t="s">
        <v>38</v>
      </c>
      <c r="X284" s="6"/>
      <c r="Y284" s="6"/>
      <c r="Z284" s="6"/>
      <c r="AA284" s="6"/>
      <c r="AB284" s="6"/>
      <c r="AC284" s="6"/>
      <c r="AD284" s="6"/>
      <c r="AE284" s="6"/>
      <c r="AF284" s="6"/>
      <c r="AG284" s="6"/>
      <c r="AH284" s="6"/>
      <c r="AI284" s="6"/>
      <c r="AJ284" s="6"/>
      <c r="AK284" s="6"/>
      <c r="AL284" s="6"/>
      <c r="AM284" s="6"/>
      <c r="AN284" s="6"/>
      <c r="AO284" s="6"/>
      <c r="AP284" s="6"/>
    </row>
    <row r="285" spans="1:42" ht="11.25" customHeight="1" x14ac:dyDescent="0.3">
      <c r="A285" s="26">
        <v>279</v>
      </c>
      <c r="B285" s="49" t="s">
        <v>1105</v>
      </c>
      <c r="C285" s="50">
        <v>8</v>
      </c>
      <c r="D285" s="51">
        <v>500</v>
      </c>
      <c r="E285" s="30"/>
      <c r="F285" s="52">
        <f t="shared" si="1"/>
        <v>0</v>
      </c>
      <c r="G285" s="53" t="s">
        <v>40</v>
      </c>
      <c r="H285" s="54" t="s">
        <v>49</v>
      </c>
      <c r="I285" s="55" t="s">
        <v>531</v>
      </c>
      <c r="J285" s="55" t="s">
        <v>290</v>
      </c>
      <c r="K285" s="56">
        <v>9789664482438</v>
      </c>
      <c r="L285" s="56">
        <v>2023</v>
      </c>
      <c r="M285" s="56">
        <v>12</v>
      </c>
      <c r="N285" s="55" t="s">
        <v>291</v>
      </c>
      <c r="O285" s="49" t="s">
        <v>1106</v>
      </c>
      <c r="P285" s="56">
        <v>205505</v>
      </c>
      <c r="Q285" s="57" t="s">
        <v>1107</v>
      </c>
      <c r="R285" s="78">
        <v>0.72</v>
      </c>
      <c r="S285" s="56">
        <v>464</v>
      </c>
      <c r="T285" s="56">
        <v>145</v>
      </c>
      <c r="U285" s="56">
        <v>200</v>
      </c>
      <c r="V285" s="55" t="s">
        <v>132</v>
      </c>
      <c r="W285" s="55" t="s">
        <v>38</v>
      </c>
      <c r="X285" s="6"/>
      <c r="Y285" s="6"/>
      <c r="Z285" s="6"/>
      <c r="AA285" s="6"/>
      <c r="AB285" s="6"/>
      <c r="AC285" s="6"/>
      <c r="AD285" s="6"/>
      <c r="AE285" s="6"/>
      <c r="AF285" s="6"/>
      <c r="AG285" s="6"/>
      <c r="AH285" s="6"/>
      <c r="AI285" s="6"/>
      <c r="AJ285" s="6"/>
      <c r="AK285" s="6"/>
      <c r="AL285" s="6"/>
      <c r="AM285" s="6"/>
      <c r="AN285" s="6"/>
      <c r="AO285" s="6"/>
      <c r="AP285" s="6"/>
    </row>
    <row r="286" spans="1:42" ht="11.25" hidden="1" customHeight="1" x14ac:dyDescent="0.3">
      <c r="A286" s="26">
        <v>280</v>
      </c>
      <c r="B286" s="38" t="s">
        <v>1108</v>
      </c>
      <c r="C286" s="39">
        <v>10</v>
      </c>
      <c r="D286" s="40">
        <v>100</v>
      </c>
      <c r="E286" s="30"/>
      <c r="F286" s="41">
        <f t="shared" si="1"/>
        <v>0</v>
      </c>
      <c r="G286" s="42" t="s">
        <v>40</v>
      </c>
      <c r="H286" s="61" t="s">
        <v>60</v>
      </c>
      <c r="I286" s="44" t="s">
        <v>1109</v>
      </c>
      <c r="J286" s="44" t="s">
        <v>290</v>
      </c>
      <c r="K286" s="45">
        <v>9786176795278</v>
      </c>
      <c r="L286" s="45">
        <v>2019</v>
      </c>
      <c r="M286" s="45">
        <v>9</v>
      </c>
      <c r="N286" s="44" t="s">
        <v>291</v>
      </c>
      <c r="O286" s="38" t="s">
        <v>1110</v>
      </c>
      <c r="P286" s="45">
        <v>151488</v>
      </c>
      <c r="Q286" s="46" t="s">
        <v>1111</v>
      </c>
      <c r="R286" s="48">
        <v>0.4</v>
      </c>
      <c r="S286" s="45">
        <v>392</v>
      </c>
      <c r="T286" s="45">
        <v>130</v>
      </c>
      <c r="U286" s="45">
        <v>200</v>
      </c>
      <c r="V286" s="44" t="s">
        <v>223</v>
      </c>
      <c r="W286" s="44" t="s">
        <v>77</v>
      </c>
      <c r="X286" s="6"/>
      <c r="Y286" s="6"/>
      <c r="Z286" s="6"/>
      <c r="AA286" s="6"/>
      <c r="AB286" s="6"/>
      <c r="AC286" s="6"/>
      <c r="AD286" s="6"/>
      <c r="AE286" s="6"/>
      <c r="AF286" s="6"/>
      <c r="AG286" s="6"/>
      <c r="AH286" s="6"/>
      <c r="AI286" s="6"/>
      <c r="AJ286" s="6"/>
      <c r="AK286" s="6"/>
      <c r="AL286" s="6"/>
      <c r="AM286" s="6"/>
      <c r="AN286" s="6"/>
      <c r="AO286" s="6"/>
      <c r="AP286" s="6"/>
    </row>
    <row r="287" spans="1:42" ht="11.25" customHeight="1" x14ac:dyDescent="0.3">
      <c r="A287" s="26">
        <v>281</v>
      </c>
      <c r="B287" s="38" t="s">
        <v>1112</v>
      </c>
      <c r="C287" s="39">
        <v>4</v>
      </c>
      <c r="D287" s="64">
        <v>380</v>
      </c>
      <c r="E287" s="30"/>
      <c r="F287" s="41">
        <f t="shared" si="1"/>
        <v>0</v>
      </c>
      <c r="G287" s="42" t="s">
        <v>40</v>
      </c>
      <c r="H287" s="42" t="s">
        <v>127</v>
      </c>
      <c r="I287" s="44" t="s">
        <v>1113</v>
      </c>
      <c r="J287" s="44" t="s">
        <v>290</v>
      </c>
      <c r="K287" s="45">
        <v>9789664480328</v>
      </c>
      <c r="L287" s="45">
        <v>2022</v>
      </c>
      <c r="M287" s="45">
        <v>7</v>
      </c>
      <c r="N287" s="44" t="s">
        <v>291</v>
      </c>
      <c r="O287" s="38" t="s">
        <v>1114</v>
      </c>
      <c r="P287" s="45">
        <v>172685</v>
      </c>
      <c r="Q287" s="46" t="s">
        <v>1115</v>
      </c>
      <c r="R287" s="48">
        <v>0.65</v>
      </c>
      <c r="S287" s="45">
        <v>560</v>
      </c>
      <c r="T287" s="45">
        <v>145</v>
      </c>
      <c r="U287" s="45">
        <v>200</v>
      </c>
      <c r="V287" s="44" t="s">
        <v>132</v>
      </c>
      <c r="W287" s="44" t="s">
        <v>77</v>
      </c>
      <c r="X287" s="6"/>
      <c r="Y287" s="6"/>
      <c r="Z287" s="6"/>
      <c r="AA287" s="6"/>
      <c r="AB287" s="6"/>
      <c r="AC287" s="6"/>
      <c r="AD287" s="6"/>
      <c r="AE287" s="6"/>
      <c r="AF287" s="6"/>
      <c r="AG287" s="6"/>
      <c r="AH287" s="6"/>
      <c r="AI287" s="6"/>
      <c r="AJ287" s="6"/>
      <c r="AK287" s="6"/>
      <c r="AL287" s="6"/>
      <c r="AM287" s="6"/>
      <c r="AN287" s="6"/>
      <c r="AO287" s="6"/>
      <c r="AP287" s="6"/>
    </row>
    <row r="288" spans="1:42" ht="11.25" customHeight="1" x14ac:dyDescent="0.3">
      <c r="A288" s="26">
        <v>282</v>
      </c>
      <c r="B288" s="38" t="s">
        <v>1116</v>
      </c>
      <c r="C288" s="39">
        <v>10</v>
      </c>
      <c r="D288" s="40">
        <v>320</v>
      </c>
      <c r="E288" s="30"/>
      <c r="F288" s="41">
        <f t="shared" si="1"/>
        <v>0</v>
      </c>
      <c r="G288" s="42" t="s">
        <v>40</v>
      </c>
      <c r="H288" s="42"/>
      <c r="I288" s="44" t="s">
        <v>1113</v>
      </c>
      <c r="J288" s="44" t="s">
        <v>290</v>
      </c>
      <c r="K288" s="45">
        <v>9786176794851</v>
      </c>
      <c r="L288" s="45">
        <v>2018</v>
      </c>
      <c r="M288" s="45">
        <v>3</v>
      </c>
      <c r="N288" s="44" t="s">
        <v>291</v>
      </c>
      <c r="O288" s="38" t="s">
        <v>1117</v>
      </c>
      <c r="P288" s="45">
        <v>173335</v>
      </c>
      <c r="Q288" s="46" t="s">
        <v>1118</v>
      </c>
      <c r="R288" s="48">
        <v>0.41</v>
      </c>
      <c r="S288" s="45">
        <v>304</v>
      </c>
      <c r="T288" s="45">
        <v>145</v>
      </c>
      <c r="U288" s="45">
        <v>200</v>
      </c>
      <c r="V288" s="44" t="s">
        <v>132</v>
      </c>
      <c r="W288" s="44" t="s">
        <v>77</v>
      </c>
      <c r="X288" s="6"/>
      <c r="Y288" s="6"/>
      <c r="Z288" s="6"/>
      <c r="AA288" s="6"/>
      <c r="AB288" s="6"/>
      <c r="AC288" s="6"/>
      <c r="AD288" s="6"/>
      <c r="AE288" s="6"/>
      <c r="AF288" s="6"/>
      <c r="AG288" s="6"/>
      <c r="AH288" s="6"/>
      <c r="AI288" s="6"/>
      <c r="AJ288" s="6"/>
      <c r="AK288" s="6"/>
      <c r="AL288" s="6"/>
      <c r="AM288" s="6"/>
      <c r="AN288" s="6"/>
      <c r="AO288" s="6"/>
      <c r="AP288" s="6"/>
    </row>
    <row r="289" spans="1:42" ht="11.25" customHeight="1" x14ac:dyDescent="0.3">
      <c r="A289" s="26">
        <v>283</v>
      </c>
      <c r="B289" s="38" t="s">
        <v>1119</v>
      </c>
      <c r="C289" s="39">
        <v>6</v>
      </c>
      <c r="D289" s="40">
        <v>380</v>
      </c>
      <c r="E289" s="30"/>
      <c r="F289" s="41">
        <f t="shared" si="1"/>
        <v>0</v>
      </c>
      <c r="G289" s="42" t="s">
        <v>40</v>
      </c>
      <c r="H289" s="42"/>
      <c r="I289" s="44" t="s">
        <v>1113</v>
      </c>
      <c r="J289" s="44" t="s">
        <v>290</v>
      </c>
      <c r="K289" s="45">
        <v>9786176796824</v>
      </c>
      <c r="L289" s="45">
        <v>2019</v>
      </c>
      <c r="M289" s="45">
        <v>5</v>
      </c>
      <c r="N289" s="44" t="s">
        <v>291</v>
      </c>
      <c r="O289" s="38" t="s">
        <v>1120</v>
      </c>
      <c r="P289" s="45">
        <v>143414</v>
      </c>
      <c r="Q289" s="46" t="s">
        <v>1121</v>
      </c>
      <c r="R289" s="48">
        <v>0.71499999999999997</v>
      </c>
      <c r="S289" s="45">
        <v>592</v>
      </c>
      <c r="T289" s="45">
        <v>145</v>
      </c>
      <c r="U289" s="45">
        <v>200</v>
      </c>
      <c r="V289" s="44" t="s">
        <v>132</v>
      </c>
      <c r="W289" s="44" t="s">
        <v>77</v>
      </c>
      <c r="X289" s="6"/>
      <c r="Y289" s="6"/>
      <c r="Z289" s="6"/>
      <c r="AA289" s="6"/>
      <c r="AB289" s="6"/>
      <c r="AC289" s="6"/>
      <c r="AD289" s="6"/>
      <c r="AE289" s="6"/>
      <c r="AF289" s="6"/>
      <c r="AG289" s="6"/>
      <c r="AH289" s="6"/>
      <c r="AI289" s="6"/>
      <c r="AJ289" s="6"/>
      <c r="AK289" s="6"/>
      <c r="AL289" s="6"/>
      <c r="AM289" s="6"/>
      <c r="AN289" s="6"/>
      <c r="AO289" s="6"/>
      <c r="AP289" s="6"/>
    </row>
    <row r="290" spans="1:42" ht="11.25" customHeight="1" x14ac:dyDescent="0.3">
      <c r="A290" s="26">
        <v>284</v>
      </c>
      <c r="B290" s="38" t="s">
        <v>1122</v>
      </c>
      <c r="C290" s="39">
        <v>10</v>
      </c>
      <c r="D290" s="40">
        <v>250</v>
      </c>
      <c r="E290" s="30"/>
      <c r="F290" s="41">
        <f t="shared" si="1"/>
        <v>0</v>
      </c>
      <c r="G290" s="42" t="s">
        <v>40</v>
      </c>
      <c r="H290" s="42"/>
      <c r="I290" s="44" t="s">
        <v>1113</v>
      </c>
      <c r="J290" s="44" t="s">
        <v>290</v>
      </c>
      <c r="K290" s="45">
        <v>9786176798880</v>
      </c>
      <c r="L290" s="45">
        <v>2021</v>
      </c>
      <c r="M290" s="45">
        <v>5</v>
      </c>
      <c r="N290" s="44" t="s">
        <v>291</v>
      </c>
      <c r="O290" s="38" t="s">
        <v>1123</v>
      </c>
      <c r="P290" s="45">
        <v>146950</v>
      </c>
      <c r="Q290" s="46" t="s">
        <v>1124</v>
      </c>
      <c r="R290" s="48">
        <v>0.35099999999999998</v>
      </c>
      <c r="S290" s="45">
        <v>204</v>
      </c>
      <c r="T290" s="45">
        <v>145</v>
      </c>
      <c r="U290" s="45">
        <v>200</v>
      </c>
      <c r="V290" s="44" t="s">
        <v>132</v>
      </c>
      <c r="W290" s="44" t="s">
        <v>77</v>
      </c>
      <c r="X290" s="6"/>
      <c r="Y290" s="6"/>
      <c r="Z290" s="6"/>
      <c r="AA290" s="6"/>
      <c r="AB290" s="6"/>
      <c r="AC290" s="6"/>
      <c r="AD290" s="6"/>
      <c r="AE290" s="6"/>
      <c r="AF290" s="6"/>
      <c r="AG290" s="6"/>
      <c r="AH290" s="6"/>
      <c r="AI290" s="6"/>
      <c r="AJ290" s="6"/>
      <c r="AK290" s="6"/>
      <c r="AL290" s="6"/>
      <c r="AM290" s="6"/>
      <c r="AN290" s="6"/>
      <c r="AO290" s="6"/>
      <c r="AP290" s="6"/>
    </row>
    <row r="291" spans="1:42" ht="11.25" customHeight="1" x14ac:dyDescent="0.3">
      <c r="A291" s="26">
        <v>285</v>
      </c>
      <c r="B291" s="38" t="s">
        <v>1125</v>
      </c>
      <c r="C291" s="39">
        <v>10</v>
      </c>
      <c r="D291" s="40">
        <v>350</v>
      </c>
      <c r="E291" s="30"/>
      <c r="F291" s="41">
        <f t="shared" si="1"/>
        <v>0</v>
      </c>
      <c r="G291" s="42" t="s">
        <v>1126</v>
      </c>
      <c r="H291" s="42"/>
      <c r="I291" s="44" t="s">
        <v>1127</v>
      </c>
      <c r="J291" s="44" t="s">
        <v>1128</v>
      </c>
      <c r="K291" s="45">
        <v>9789666799947</v>
      </c>
      <c r="L291" s="45">
        <v>2022</v>
      </c>
      <c r="M291" s="45">
        <v>6</v>
      </c>
      <c r="N291" s="44" t="s">
        <v>1129</v>
      </c>
      <c r="O291" s="38" t="s">
        <v>1130</v>
      </c>
      <c r="P291" s="45">
        <v>167152</v>
      </c>
      <c r="Q291" s="46" t="s">
        <v>1131</v>
      </c>
      <c r="R291" s="48">
        <v>0.51500000000000001</v>
      </c>
      <c r="S291" s="45">
        <v>48</v>
      </c>
      <c r="T291" s="45">
        <v>240</v>
      </c>
      <c r="U291" s="45">
        <v>300</v>
      </c>
      <c r="V291" s="44" t="s">
        <v>1132</v>
      </c>
      <c r="W291" s="44" t="s">
        <v>38</v>
      </c>
      <c r="X291" s="6"/>
      <c r="Y291" s="6"/>
      <c r="Z291" s="6"/>
      <c r="AA291" s="6"/>
      <c r="AB291" s="6"/>
      <c r="AC291" s="6"/>
      <c r="AD291" s="6"/>
      <c r="AE291" s="6"/>
      <c r="AF291" s="6"/>
      <c r="AG291" s="6"/>
      <c r="AH291" s="6"/>
      <c r="AI291" s="6"/>
      <c r="AJ291" s="6"/>
      <c r="AK291" s="6"/>
      <c r="AL291" s="6"/>
      <c r="AM291" s="6"/>
      <c r="AN291" s="6"/>
      <c r="AO291" s="6"/>
      <c r="AP291" s="6"/>
    </row>
    <row r="292" spans="1:42" ht="11.25" hidden="1" customHeight="1" x14ac:dyDescent="0.3">
      <c r="A292" s="26">
        <v>286</v>
      </c>
      <c r="B292" s="38" t="s">
        <v>1133</v>
      </c>
      <c r="C292" s="39">
        <v>10</v>
      </c>
      <c r="D292" s="40">
        <v>350</v>
      </c>
      <c r="E292" s="30"/>
      <c r="F292" s="41">
        <f t="shared" si="1"/>
        <v>0</v>
      </c>
      <c r="G292" s="42" t="s">
        <v>1134</v>
      </c>
      <c r="H292" s="60" t="s">
        <v>60</v>
      </c>
      <c r="I292" s="44" t="s">
        <v>1135</v>
      </c>
      <c r="J292" s="44" t="s">
        <v>1128</v>
      </c>
      <c r="K292" s="45">
        <v>9786176792222</v>
      </c>
      <c r="L292" s="45">
        <v>2016</v>
      </c>
      <c r="M292" s="45">
        <v>4</v>
      </c>
      <c r="N292" s="44" t="s">
        <v>1136</v>
      </c>
      <c r="O292" s="38" t="s">
        <v>1137</v>
      </c>
      <c r="P292" s="45">
        <v>121682</v>
      </c>
      <c r="Q292" s="46" t="s">
        <v>1138</v>
      </c>
      <c r="R292" s="48">
        <v>0.48499999999999999</v>
      </c>
      <c r="S292" s="45">
        <v>312</v>
      </c>
      <c r="T292" s="45">
        <v>145</v>
      </c>
      <c r="U292" s="45">
        <v>200</v>
      </c>
      <c r="V292" s="44" t="s">
        <v>132</v>
      </c>
      <c r="W292" s="44" t="s">
        <v>77</v>
      </c>
      <c r="X292" s="6"/>
      <c r="Y292" s="6"/>
      <c r="Z292" s="6"/>
      <c r="AA292" s="6"/>
      <c r="AB292" s="6"/>
      <c r="AC292" s="6"/>
      <c r="AD292" s="6"/>
      <c r="AE292" s="6"/>
      <c r="AF292" s="6"/>
      <c r="AG292" s="6"/>
      <c r="AH292" s="6"/>
      <c r="AI292" s="6"/>
      <c r="AJ292" s="6"/>
      <c r="AK292" s="6"/>
      <c r="AL292" s="6"/>
      <c r="AM292" s="6"/>
      <c r="AN292" s="6"/>
      <c r="AO292" s="6"/>
      <c r="AP292" s="6"/>
    </row>
    <row r="293" spans="1:42" ht="11.25" hidden="1" customHeight="1" x14ac:dyDescent="0.3">
      <c r="A293" s="26">
        <v>287</v>
      </c>
      <c r="B293" s="38" t="s">
        <v>1139</v>
      </c>
      <c r="C293" s="39">
        <v>10</v>
      </c>
      <c r="D293" s="40">
        <v>350</v>
      </c>
      <c r="E293" s="30"/>
      <c r="F293" s="41">
        <f t="shared" si="1"/>
        <v>0</v>
      </c>
      <c r="G293" s="42" t="s">
        <v>1134</v>
      </c>
      <c r="H293" s="61" t="s">
        <v>60</v>
      </c>
      <c r="I293" s="44" t="s">
        <v>1135</v>
      </c>
      <c r="J293" s="44" t="s">
        <v>1128</v>
      </c>
      <c r="K293" s="45">
        <v>9786176792918</v>
      </c>
      <c r="L293" s="45">
        <v>2016</v>
      </c>
      <c r="M293" s="45">
        <v>9</v>
      </c>
      <c r="N293" s="44" t="s">
        <v>1136</v>
      </c>
      <c r="O293" s="38" t="s">
        <v>1140</v>
      </c>
      <c r="P293" s="45">
        <v>144086</v>
      </c>
      <c r="Q293" s="46" t="s">
        <v>1141</v>
      </c>
      <c r="R293" s="48">
        <v>0.47299999999999998</v>
      </c>
      <c r="S293" s="45">
        <v>344</v>
      </c>
      <c r="T293" s="45">
        <v>145</v>
      </c>
      <c r="U293" s="45">
        <v>200</v>
      </c>
      <c r="V293" s="44" t="s">
        <v>132</v>
      </c>
      <c r="W293" s="44" t="s">
        <v>77</v>
      </c>
      <c r="X293" s="6"/>
      <c r="Y293" s="6"/>
      <c r="Z293" s="6"/>
      <c r="AA293" s="6"/>
      <c r="AB293" s="6"/>
      <c r="AC293" s="6"/>
      <c r="AD293" s="6"/>
      <c r="AE293" s="6"/>
      <c r="AF293" s="6"/>
      <c r="AG293" s="6"/>
      <c r="AH293" s="6"/>
      <c r="AI293" s="6"/>
      <c r="AJ293" s="6"/>
      <c r="AK293" s="6"/>
      <c r="AL293" s="6"/>
      <c r="AM293" s="6"/>
      <c r="AN293" s="6"/>
      <c r="AO293" s="6"/>
      <c r="AP293" s="6"/>
    </row>
    <row r="294" spans="1:42" ht="11.25" hidden="1" customHeight="1" x14ac:dyDescent="0.3">
      <c r="A294" s="26">
        <v>288</v>
      </c>
      <c r="B294" s="38" t="s">
        <v>1142</v>
      </c>
      <c r="C294" s="39">
        <v>10</v>
      </c>
      <c r="D294" s="40">
        <v>350</v>
      </c>
      <c r="E294" s="30"/>
      <c r="F294" s="41">
        <f t="shared" si="1"/>
        <v>0</v>
      </c>
      <c r="G294" s="42" t="s">
        <v>1134</v>
      </c>
      <c r="H294" s="61" t="s">
        <v>60</v>
      </c>
      <c r="I294" s="44" t="s">
        <v>1135</v>
      </c>
      <c r="J294" s="44" t="s">
        <v>1128</v>
      </c>
      <c r="K294" s="45">
        <v>9786176793793</v>
      </c>
      <c r="L294" s="45">
        <v>2017</v>
      </c>
      <c r="M294" s="45">
        <v>5</v>
      </c>
      <c r="N294" s="44" t="s">
        <v>1136</v>
      </c>
      <c r="O294" s="38" t="s">
        <v>1143</v>
      </c>
      <c r="P294" s="45">
        <v>156045</v>
      </c>
      <c r="Q294" s="46" t="s">
        <v>1144</v>
      </c>
      <c r="R294" s="48">
        <v>0.45800000000000002</v>
      </c>
      <c r="S294" s="45">
        <v>336</v>
      </c>
      <c r="T294" s="45">
        <v>145</v>
      </c>
      <c r="U294" s="45">
        <v>200</v>
      </c>
      <c r="V294" s="44" t="s">
        <v>132</v>
      </c>
      <c r="W294" s="44" t="s">
        <v>77</v>
      </c>
      <c r="X294" s="6"/>
      <c r="Y294" s="6"/>
      <c r="Z294" s="6"/>
      <c r="AA294" s="6"/>
      <c r="AB294" s="6"/>
      <c r="AC294" s="6"/>
      <c r="AD294" s="6"/>
      <c r="AE294" s="6"/>
      <c r="AF294" s="6"/>
      <c r="AG294" s="6"/>
      <c r="AH294" s="6"/>
      <c r="AI294" s="6"/>
      <c r="AJ294" s="6"/>
      <c r="AK294" s="6"/>
      <c r="AL294" s="6"/>
      <c r="AM294" s="6"/>
      <c r="AN294" s="6"/>
      <c r="AO294" s="6"/>
      <c r="AP294" s="6"/>
    </row>
    <row r="295" spans="1:42" ht="11.25" hidden="1" customHeight="1" x14ac:dyDescent="0.3">
      <c r="A295" s="26">
        <v>289</v>
      </c>
      <c r="B295" s="38" t="s">
        <v>1145</v>
      </c>
      <c r="C295" s="39">
        <v>10</v>
      </c>
      <c r="D295" s="40">
        <v>350</v>
      </c>
      <c r="E295" s="30"/>
      <c r="F295" s="41">
        <f t="shared" si="1"/>
        <v>0</v>
      </c>
      <c r="G295" s="42" t="s">
        <v>1134</v>
      </c>
      <c r="H295" s="61" t="s">
        <v>60</v>
      </c>
      <c r="I295" s="44" t="s">
        <v>1135</v>
      </c>
      <c r="J295" s="44" t="s">
        <v>1128</v>
      </c>
      <c r="K295" s="45">
        <v>9786176794813</v>
      </c>
      <c r="L295" s="45">
        <v>2018</v>
      </c>
      <c r="M295" s="45">
        <v>2</v>
      </c>
      <c r="N295" s="44" t="s">
        <v>1136</v>
      </c>
      <c r="O295" s="38" t="s">
        <v>1146</v>
      </c>
      <c r="P295" s="45">
        <v>169110</v>
      </c>
      <c r="Q295" s="46" t="s">
        <v>1147</v>
      </c>
      <c r="R295" s="48">
        <v>0.47499999999999998</v>
      </c>
      <c r="S295" s="45">
        <v>312</v>
      </c>
      <c r="T295" s="45">
        <v>145</v>
      </c>
      <c r="U295" s="45">
        <v>200</v>
      </c>
      <c r="V295" s="44" t="s">
        <v>132</v>
      </c>
      <c r="W295" s="44" t="s">
        <v>77</v>
      </c>
      <c r="X295" s="6"/>
      <c r="Y295" s="6"/>
      <c r="Z295" s="6"/>
      <c r="AA295" s="6"/>
      <c r="AB295" s="6"/>
      <c r="AC295" s="6"/>
      <c r="AD295" s="6"/>
      <c r="AE295" s="6"/>
      <c r="AF295" s="6"/>
      <c r="AG295" s="6"/>
      <c r="AH295" s="6"/>
      <c r="AI295" s="6"/>
      <c r="AJ295" s="6"/>
      <c r="AK295" s="6"/>
      <c r="AL295" s="6"/>
      <c r="AM295" s="6"/>
      <c r="AN295" s="6"/>
      <c r="AO295" s="6"/>
      <c r="AP295" s="6"/>
    </row>
    <row r="296" spans="1:42" ht="11.25" hidden="1" customHeight="1" x14ac:dyDescent="0.3">
      <c r="A296" s="26">
        <v>290</v>
      </c>
      <c r="B296" s="38" t="s">
        <v>1148</v>
      </c>
      <c r="C296" s="39">
        <v>10</v>
      </c>
      <c r="D296" s="40">
        <v>350</v>
      </c>
      <c r="E296" s="30"/>
      <c r="F296" s="41">
        <f t="shared" si="1"/>
        <v>0</v>
      </c>
      <c r="G296" s="42" t="s">
        <v>1134</v>
      </c>
      <c r="H296" s="61" t="s">
        <v>60</v>
      </c>
      <c r="I296" s="44" t="s">
        <v>1135</v>
      </c>
      <c r="J296" s="44" t="s">
        <v>1128</v>
      </c>
      <c r="K296" s="45">
        <v>9786176795339</v>
      </c>
      <c r="L296" s="45">
        <v>2018</v>
      </c>
      <c r="M296" s="45">
        <v>5</v>
      </c>
      <c r="N296" s="44" t="s">
        <v>1136</v>
      </c>
      <c r="O296" s="38" t="s">
        <v>1149</v>
      </c>
      <c r="P296" s="45">
        <v>173289</v>
      </c>
      <c r="Q296" s="46" t="s">
        <v>1150</v>
      </c>
      <c r="R296" s="48">
        <v>0.44</v>
      </c>
      <c r="S296" s="45">
        <v>336</v>
      </c>
      <c r="T296" s="45">
        <v>145</v>
      </c>
      <c r="U296" s="45">
        <v>200</v>
      </c>
      <c r="V296" s="44" t="s">
        <v>132</v>
      </c>
      <c r="W296" s="44" t="s">
        <v>77</v>
      </c>
      <c r="X296" s="6"/>
      <c r="Y296" s="6"/>
      <c r="Z296" s="6"/>
      <c r="AA296" s="6"/>
      <c r="AB296" s="6"/>
      <c r="AC296" s="6"/>
      <c r="AD296" s="6"/>
      <c r="AE296" s="6"/>
      <c r="AF296" s="6"/>
      <c r="AG296" s="6"/>
      <c r="AH296" s="6"/>
      <c r="AI296" s="6"/>
      <c r="AJ296" s="6"/>
      <c r="AK296" s="6"/>
      <c r="AL296" s="6"/>
      <c r="AM296" s="6"/>
      <c r="AN296" s="6"/>
      <c r="AO296" s="6"/>
      <c r="AP296" s="6"/>
    </row>
    <row r="297" spans="1:42" ht="11.25" hidden="1" customHeight="1" x14ac:dyDescent="0.3">
      <c r="A297" s="26">
        <v>291</v>
      </c>
      <c r="B297" s="38" t="s">
        <v>1151</v>
      </c>
      <c r="C297" s="39">
        <v>10</v>
      </c>
      <c r="D297" s="40">
        <v>350</v>
      </c>
      <c r="E297" s="30"/>
      <c r="F297" s="41">
        <f t="shared" si="1"/>
        <v>0</v>
      </c>
      <c r="G297" s="42" t="s">
        <v>1134</v>
      </c>
      <c r="H297" s="61" t="s">
        <v>60</v>
      </c>
      <c r="I297" s="44" t="s">
        <v>1152</v>
      </c>
      <c r="J297" s="44" t="s">
        <v>1128</v>
      </c>
      <c r="K297" s="45">
        <v>9786176796640</v>
      </c>
      <c r="L297" s="45">
        <v>2019</v>
      </c>
      <c r="M297" s="45">
        <v>3</v>
      </c>
      <c r="N297" s="44" t="s">
        <v>1136</v>
      </c>
      <c r="O297" s="38" t="s">
        <v>1153</v>
      </c>
      <c r="P297" s="45">
        <v>189445</v>
      </c>
      <c r="Q297" s="46" t="s">
        <v>1154</v>
      </c>
      <c r="R297" s="48">
        <v>0.52200000000000002</v>
      </c>
      <c r="S297" s="45">
        <v>384</v>
      </c>
      <c r="T297" s="45">
        <v>145</v>
      </c>
      <c r="U297" s="45">
        <v>200</v>
      </c>
      <c r="V297" s="44" t="s">
        <v>132</v>
      </c>
      <c r="W297" s="44" t="s">
        <v>77</v>
      </c>
      <c r="X297" s="6"/>
      <c r="Y297" s="6"/>
      <c r="Z297" s="6"/>
      <c r="AA297" s="6"/>
      <c r="AB297" s="6"/>
      <c r="AC297" s="6"/>
      <c r="AD297" s="6"/>
      <c r="AE297" s="6"/>
      <c r="AF297" s="6"/>
      <c r="AG297" s="6"/>
      <c r="AH297" s="6"/>
      <c r="AI297" s="6"/>
      <c r="AJ297" s="6"/>
      <c r="AK297" s="6"/>
      <c r="AL297" s="6"/>
      <c r="AM297" s="6"/>
      <c r="AN297" s="6"/>
      <c r="AO297" s="6"/>
      <c r="AP297" s="6"/>
    </row>
    <row r="298" spans="1:42" ht="11.25" customHeight="1" x14ac:dyDescent="0.3">
      <c r="A298" s="26">
        <v>292</v>
      </c>
      <c r="B298" s="38" t="s">
        <v>1155</v>
      </c>
      <c r="C298" s="39">
        <v>10</v>
      </c>
      <c r="D298" s="40">
        <v>250</v>
      </c>
      <c r="E298" s="30"/>
      <c r="F298" s="41">
        <f t="shared" si="1"/>
        <v>0</v>
      </c>
      <c r="G298" s="42" t="s">
        <v>1134</v>
      </c>
      <c r="H298" s="42"/>
      <c r="I298" s="44" t="s">
        <v>1156</v>
      </c>
      <c r="J298" s="44" t="s">
        <v>1128</v>
      </c>
      <c r="K298" s="45">
        <v>9786176791195</v>
      </c>
      <c r="L298" s="45">
        <v>2015</v>
      </c>
      <c r="M298" s="45">
        <v>4</v>
      </c>
      <c r="N298" s="44" t="s">
        <v>1157</v>
      </c>
      <c r="O298" s="38" t="s">
        <v>1158</v>
      </c>
      <c r="P298" s="45">
        <v>102304</v>
      </c>
      <c r="Q298" s="46" t="s">
        <v>1159</v>
      </c>
      <c r="R298" s="48">
        <v>0.375</v>
      </c>
      <c r="S298" s="45">
        <v>60</v>
      </c>
      <c r="T298" s="45">
        <v>220</v>
      </c>
      <c r="U298" s="45">
        <v>220</v>
      </c>
      <c r="V298" s="44" t="s">
        <v>1160</v>
      </c>
      <c r="W298" s="44" t="s">
        <v>38</v>
      </c>
      <c r="X298" s="6"/>
      <c r="Y298" s="6"/>
      <c r="Z298" s="6"/>
      <c r="AA298" s="6"/>
      <c r="AB298" s="6"/>
      <c r="AC298" s="6"/>
      <c r="AD298" s="6"/>
      <c r="AE298" s="6"/>
      <c r="AF298" s="6"/>
      <c r="AG298" s="6"/>
      <c r="AH298" s="6"/>
      <c r="AI298" s="6"/>
      <c r="AJ298" s="6"/>
      <c r="AK298" s="6"/>
      <c r="AL298" s="6"/>
      <c r="AM298" s="6"/>
      <c r="AN298" s="6"/>
      <c r="AO298" s="6"/>
      <c r="AP298" s="6"/>
    </row>
    <row r="299" spans="1:42" ht="11.25" customHeight="1" x14ac:dyDescent="0.3">
      <c r="A299" s="26">
        <v>293</v>
      </c>
      <c r="B299" s="38" t="s">
        <v>1161</v>
      </c>
      <c r="C299" s="39">
        <v>10</v>
      </c>
      <c r="D299" s="40">
        <v>250</v>
      </c>
      <c r="E299" s="30"/>
      <c r="F299" s="41">
        <f t="shared" si="1"/>
        <v>0</v>
      </c>
      <c r="G299" s="42" t="s">
        <v>1134</v>
      </c>
      <c r="H299" s="42"/>
      <c r="I299" s="44" t="s">
        <v>1156</v>
      </c>
      <c r="J299" s="44" t="s">
        <v>1128</v>
      </c>
      <c r="K299" s="45">
        <v>9786176791492</v>
      </c>
      <c r="L299" s="45">
        <v>2015</v>
      </c>
      <c r="M299" s="45">
        <v>7</v>
      </c>
      <c r="N299" s="44" t="s">
        <v>1157</v>
      </c>
      <c r="O299" s="38" t="s">
        <v>1162</v>
      </c>
      <c r="P299" s="45">
        <v>43097</v>
      </c>
      <c r="Q299" s="46">
        <v>1.00348300004704E+16</v>
      </c>
      <c r="R299" s="48">
        <v>0.35799999999999998</v>
      </c>
      <c r="S299" s="45">
        <v>60</v>
      </c>
      <c r="T299" s="45">
        <v>220</v>
      </c>
      <c r="U299" s="45">
        <v>220</v>
      </c>
      <c r="V299" s="44" t="s">
        <v>1160</v>
      </c>
      <c r="W299" s="44" t="s">
        <v>38</v>
      </c>
      <c r="X299" s="6"/>
      <c r="Y299" s="6"/>
      <c r="Z299" s="6"/>
      <c r="AA299" s="6"/>
      <c r="AB299" s="6"/>
      <c r="AC299" s="6"/>
      <c r="AD299" s="6"/>
      <c r="AE299" s="6"/>
      <c r="AF299" s="6"/>
      <c r="AG299" s="6"/>
      <c r="AH299" s="6"/>
      <c r="AI299" s="6"/>
      <c r="AJ299" s="6"/>
      <c r="AK299" s="6"/>
      <c r="AL299" s="6"/>
      <c r="AM299" s="6"/>
      <c r="AN299" s="6"/>
      <c r="AO299" s="6"/>
      <c r="AP299" s="6"/>
    </row>
    <row r="300" spans="1:42" ht="11.25" hidden="1" customHeight="1" x14ac:dyDescent="0.3">
      <c r="A300" s="26">
        <v>294</v>
      </c>
      <c r="B300" s="38" t="s">
        <v>1163</v>
      </c>
      <c r="C300" s="39">
        <v>10</v>
      </c>
      <c r="D300" s="40">
        <v>250</v>
      </c>
      <c r="E300" s="30"/>
      <c r="F300" s="41">
        <f t="shared" si="1"/>
        <v>0</v>
      </c>
      <c r="G300" s="42" t="s">
        <v>1134</v>
      </c>
      <c r="H300" s="61" t="s">
        <v>60</v>
      </c>
      <c r="I300" s="44" t="s">
        <v>1156</v>
      </c>
      <c r="J300" s="44" t="s">
        <v>1128</v>
      </c>
      <c r="K300" s="45">
        <v>9786176792314</v>
      </c>
      <c r="L300" s="45">
        <v>2016</v>
      </c>
      <c r="M300" s="45">
        <v>3</v>
      </c>
      <c r="N300" s="44" t="s">
        <v>1157</v>
      </c>
      <c r="O300" s="38" t="s">
        <v>1164</v>
      </c>
      <c r="P300" s="45">
        <v>120474</v>
      </c>
      <c r="Q300" s="46" t="s">
        <v>1165</v>
      </c>
      <c r="R300" s="48">
        <v>0.37</v>
      </c>
      <c r="S300" s="45">
        <v>60</v>
      </c>
      <c r="T300" s="45">
        <v>220</v>
      </c>
      <c r="U300" s="45">
        <v>220</v>
      </c>
      <c r="V300" s="44" t="s">
        <v>1160</v>
      </c>
      <c r="W300" s="44" t="s">
        <v>38</v>
      </c>
      <c r="X300" s="6"/>
      <c r="Y300" s="6"/>
      <c r="Z300" s="6"/>
      <c r="AA300" s="6"/>
      <c r="AB300" s="6"/>
      <c r="AC300" s="6"/>
      <c r="AD300" s="6"/>
      <c r="AE300" s="6"/>
      <c r="AF300" s="6"/>
      <c r="AG300" s="6"/>
      <c r="AH300" s="6"/>
      <c r="AI300" s="6"/>
      <c r="AJ300" s="6"/>
      <c r="AK300" s="6"/>
      <c r="AL300" s="6"/>
      <c r="AM300" s="6"/>
      <c r="AN300" s="6"/>
      <c r="AO300" s="6"/>
      <c r="AP300" s="6"/>
    </row>
    <row r="301" spans="1:42" ht="11.25" customHeight="1" x14ac:dyDescent="0.3">
      <c r="A301" s="26">
        <v>295</v>
      </c>
      <c r="B301" s="38" t="s">
        <v>1166</v>
      </c>
      <c r="C301" s="39">
        <v>10</v>
      </c>
      <c r="D301" s="40">
        <v>250</v>
      </c>
      <c r="E301" s="30"/>
      <c r="F301" s="41">
        <f t="shared" si="1"/>
        <v>0</v>
      </c>
      <c r="G301" s="42" t="s">
        <v>1134</v>
      </c>
      <c r="H301" s="42"/>
      <c r="I301" s="44" t="s">
        <v>1156</v>
      </c>
      <c r="J301" s="44" t="s">
        <v>1128</v>
      </c>
      <c r="K301" s="45">
        <v>9786176793809</v>
      </c>
      <c r="L301" s="45">
        <v>2017</v>
      </c>
      <c r="M301" s="45">
        <v>5</v>
      </c>
      <c r="N301" s="44" t="s">
        <v>1157</v>
      </c>
      <c r="O301" s="38" t="s">
        <v>1167</v>
      </c>
      <c r="P301" s="45">
        <v>156044</v>
      </c>
      <c r="Q301" s="46" t="s">
        <v>1168</v>
      </c>
      <c r="R301" s="48">
        <v>0.35799999999999998</v>
      </c>
      <c r="S301" s="45">
        <v>60</v>
      </c>
      <c r="T301" s="45">
        <v>220</v>
      </c>
      <c r="U301" s="45">
        <v>220</v>
      </c>
      <c r="V301" s="44" t="s">
        <v>1160</v>
      </c>
      <c r="W301" s="44" t="s">
        <v>38</v>
      </c>
      <c r="X301" s="6"/>
      <c r="Y301" s="6"/>
      <c r="Z301" s="6"/>
      <c r="AA301" s="6"/>
      <c r="AB301" s="6"/>
      <c r="AC301" s="6"/>
      <c r="AD301" s="6"/>
      <c r="AE301" s="6"/>
      <c r="AF301" s="6"/>
      <c r="AG301" s="6"/>
      <c r="AH301" s="6"/>
      <c r="AI301" s="6"/>
      <c r="AJ301" s="6"/>
      <c r="AK301" s="6"/>
      <c r="AL301" s="6"/>
      <c r="AM301" s="6"/>
      <c r="AN301" s="6"/>
      <c r="AO301" s="6"/>
      <c r="AP301" s="6"/>
    </row>
    <row r="302" spans="1:42" ht="11.25" customHeight="1" x14ac:dyDescent="0.3">
      <c r="A302" s="26">
        <v>296</v>
      </c>
      <c r="B302" s="38" t="s">
        <v>1169</v>
      </c>
      <c r="C302" s="39">
        <v>10</v>
      </c>
      <c r="D302" s="40">
        <v>250</v>
      </c>
      <c r="E302" s="30"/>
      <c r="F302" s="41">
        <f t="shared" si="1"/>
        <v>0</v>
      </c>
      <c r="G302" s="42" t="s">
        <v>1134</v>
      </c>
      <c r="H302" s="42"/>
      <c r="I302" s="44" t="s">
        <v>1156</v>
      </c>
      <c r="J302" s="44" t="s">
        <v>1128</v>
      </c>
      <c r="K302" s="45">
        <v>9786176795841</v>
      </c>
      <c r="L302" s="45">
        <v>2018</v>
      </c>
      <c r="M302" s="45">
        <v>8</v>
      </c>
      <c r="N302" s="44" t="s">
        <v>1157</v>
      </c>
      <c r="O302" s="38" t="s">
        <v>1170</v>
      </c>
      <c r="P302" s="45">
        <v>178533</v>
      </c>
      <c r="Q302" s="46" t="s">
        <v>1171</v>
      </c>
      <c r="R302" s="48">
        <v>0.39500000000000002</v>
      </c>
      <c r="S302" s="45">
        <v>80</v>
      </c>
      <c r="T302" s="45">
        <v>220</v>
      </c>
      <c r="U302" s="45">
        <v>220</v>
      </c>
      <c r="V302" s="44" t="s">
        <v>1160</v>
      </c>
      <c r="W302" s="44" t="s">
        <v>38</v>
      </c>
      <c r="X302" s="6"/>
      <c r="Y302" s="6"/>
      <c r="Z302" s="6"/>
      <c r="AA302" s="6"/>
      <c r="AB302" s="6"/>
      <c r="AC302" s="6"/>
      <c r="AD302" s="6"/>
      <c r="AE302" s="6"/>
      <c r="AF302" s="6"/>
      <c r="AG302" s="6"/>
      <c r="AH302" s="6"/>
      <c r="AI302" s="6"/>
      <c r="AJ302" s="6"/>
      <c r="AK302" s="6"/>
      <c r="AL302" s="6"/>
      <c r="AM302" s="6"/>
      <c r="AN302" s="6"/>
      <c r="AO302" s="6"/>
      <c r="AP302" s="6"/>
    </row>
    <row r="303" spans="1:42" ht="11.25" hidden="1" customHeight="1" x14ac:dyDescent="0.3">
      <c r="A303" s="26">
        <v>297</v>
      </c>
      <c r="B303" s="38" t="s">
        <v>1172</v>
      </c>
      <c r="C303" s="39">
        <v>10</v>
      </c>
      <c r="D303" s="40">
        <v>400</v>
      </c>
      <c r="E303" s="30"/>
      <c r="F303" s="41">
        <f t="shared" si="1"/>
        <v>0</v>
      </c>
      <c r="G303" s="42" t="s">
        <v>30</v>
      </c>
      <c r="H303" s="61" t="s">
        <v>60</v>
      </c>
      <c r="I303" s="44" t="s">
        <v>1173</v>
      </c>
      <c r="J303" s="44" t="s">
        <v>1128</v>
      </c>
      <c r="K303" s="45">
        <v>9786176791775</v>
      </c>
      <c r="L303" s="45">
        <v>2015</v>
      </c>
      <c r="M303" s="45">
        <v>8</v>
      </c>
      <c r="N303" s="44" t="s">
        <v>1174</v>
      </c>
      <c r="O303" s="38" t="s">
        <v>1175</v>
      </c>
      <c r="P303" s="45">
        <v>109561</v>
      </c>
      <c r="Q303" s="46" t="s">
        <v>1176</v>
      </c>
      <c r="R303" s="48">
        <v>0.64</v>
      </c>
      <c r="S303" s="45">
        <v>72</v>
      </c>
      <c r="T303" s="45">
        <v>220</v>
      </c>
      <c r="U303" s="45">
        <v>290</v>
      </c>
      <c r="V303" s="44" t="s">
        <v>1177</v>
      </c>
      <c r="W303" s="44" t="s">
        <v>38</v>
      </c>
      <c r="X303" s="6"/>
      <c r="Y303" s="6"/>
      <c r="Z303" s="6"/>
      <c r="AA303" s="6"/>
      <c r="AB303" s="6"/>
      <c r="AC303" s="6"/>
      <c r="AD303" s="6"/>
      <c r="AE303" s="6"/>
      <c r="AF303" s="6"/>
      <c r="AG303" s="6"/>
      <c r="AH303" s="6"/>
      <c r="AI303" s="6"/>
      <c r="AJ303" s="6"/>
      <c r="AK303" s="6"/>
      <c r="AL303" s="6"/>
      <c r="AM303" s="6"/>
      <c r="AN303" s="6"/>
      <c r="AO303" s="6"/>
      <c r="AP303" s="6"/>
    </row>
    <row r="304" spans="1:42" ht="11.25" customHeight="1" x14ac:dyDescent="0.3">
      <c r="A304" s="26">
        <v>298</v>
      </c>
      <c r="B304" s="38" t="s">
        <v>1178</v>
      </c>
      <c r="C304" s="39">
        <v>10</v>
      </c>
      <c r="D304" s="101">
        <v>550</v>
      </c>
      <c r="E304" s="30"/>
      <c r="F304" s="41">
        <f t="shared" si="1"/>
        <v>0</v>
      </c>
      <c r="G304" s="42" t="s">
        <v>30</v>
      </c>
      <c r="H304" s="61"/>
      <c r="I304" s="44" t="s">
        <v>1179</v>
      </c>
      <c r="J304" s="44" t="s">
        <v>1128</v>
      </c>
      <c r="K304" s="45">
        <v>9786176793021</v>
      </c>
      <c r="L304" s="45">
        <v>2016</v>
      </c>
      <c r="M304" s="45">
        <v>9</v>
      </c>
      <c r="N304" s="44" t="s">
        <v>1174</v>
      </c>
      <c r="O304" s="38" t="s">
        <v>1180</v>
      </c>
      <c r="P304" s="45">
        <v>144085</v>
      </c>
      <c r="Q304" s="46" t="s">
        <v>1181</v>
      </c>
      <c r="R304" s="48">
        <v>0.64</v>
      </c>
      <c r="S304" s="45">
        <v>72</v>
      </c>
      <c r="T304" s="45">
        <v>220</v>
      </c>
      <c r="U304" s="45">
        <v>290</v>
      </c>
      <c r="V304" s="44" t="s">
        <v>1177</v>
      </c>
      <c r="W304" s="44" t="s">
        <v>38</v>
      </c>
      <c r="X304" s="6"/>
      <c r="Y304" s="6"/>
      <c r="Z304" s="6"/>
      <c r="AA304" s="6"/>
      <c r="AB304" s="6"/>
      <c r="AC304" s="6"/>
      <c r="AD304" s="6"/>
      <c r="AE304" s="6"/>
      <c r="AF304" s="6"/>
      <c r="AG304" s="6"/>
      <c r="AH304" s="6"/>
      <c r="AI304" s="6"/>
      <c r="AJ304" s="6"/>
      <c r="AK304" s="6"/>
      <c r="AL304" s="6"/>
      <c r="AM304" s="6"/>
      <c r="AN304" s="6"/>
      <c r="AO304" s="6"/>
      <c r="AP304" s="6"/>
    </row>
    <row r="305" spans="1:42" ht="11.25" customHeight="1" x14ac:dyDescent="0.3">
      <c r="A305" s="26">
        <v>299</v>
      </c>
      <c r="B305" s="38" t="s">
        <v>1182</v>
      </c>
      <c r="C305" s="39">
        <v>10</v>
      </c>
      <c r="D305" s="101">
        <v>550</v>
      </c>
      <c r="E305" s="30"/>
      <c r="F305" s="41">
        <f t="shared" si="1"/>
        <v>0</v>
      </c>
      <c r="G305" s="42" t="s">
        <v>30</v>
      </c>
      <c r="H305" s="61"/>
      <c r="I305" s="44" t="s">
        <v>1183</v>
      </c>
      <c r="J305" s="44" t="s">
        <v>1128</v>
      </c>
      <c r="K305" s="45">
        <v>9786176793014</v>
      </c>
      <c r="L305" s="45">
        <v>2017</v>
      </c>
      <c r="M305" s="45">
        <v>2</v>
      </c>
      <c r="N305" s="44" t="s">
        <v>1174</v>
      </c>
      <c r="O305" s="38" t="s">
        <v>1184</v>
      </c>
      <c r="P305" s="45">
        <v>152453</v>
      </c>
      <c r="Q305" s="46" t="s">
        <v>1185</v>
      </c>
      <c r="R305" s="48">
        <v>0.7</v>
      </c>
      <c r="S305" s="45">
        <v>80</v>
      </c>
      <c r="T305" s="45">
        <v>220</v>
      </c>
      <c r="U305" s="45">
        <v>290</v>
      </c>
      <c r="V305" s="44" t="s">
        <v>1177</v>
      </c>
      <c r="W305" s="44" t="s">
        <v>38</v>
      </c>
      <c r="X305" s="6"/>
      <c r="Y305" s="6"/>
      <c r="Z305" s="6"/>
      <c r="AA305" s="6"/>
      <c r="AB305" s="6"/>
      <c r="AC305" s="6"/>
      <c r="AD305" s="6"/>
      <c r="AE305" s="6"/>
      <c r="AF305" s="6"/>
      <c r="AG305" s="6"/>
      <c r="AH305" s="6"/>
      <c r="AI305" s="6"/>
      <c r="AJ305" s="6"/>
      <c r="AK305" s="6"/>
      <c r="AL305" s="6"/>
      <c r="AM305" s="6"/>
      <c r="AN305" s="6"/>
      <c r="AO305" s="6"/>
      <c r="AP305" s="6"/>
    </row>
    <row r="306" spans="1:42" ht="11.25" hidden="1" customHeight="1" x14ac:dyDescent="0.3">
      <c r="A306" s="26">
        <v>300</v>
      </c>
      <c r="B306" s="38" t="s">
        <v>1186</v>
      </c>
      <c r="C306" s="39">
        <v>10</v>
      </c>
      <c r="D306" s="40">
        <v>400</v>
      </c>
      <c r="E306" s="30"/>
      <c r="F306" s="41">
        <f t="shared" si="1"/>
        <v>0</v>
      </c>
      <c r="G306" s="42" t="s">
        <v>30</v>
      </c>
      <c r="H306" s="61" t="s">
        <v>60</v>
      </c>
      <c r="I306" s="44" t="s">
        <v>1187</v>
      </c>
      <c r="J306" s="44" t="s">
        <v>1128</v>
      </c>
      <c r="K306" s="45">
        <v>9786176792987</v>
      </c>
      <c r="L306" s="45">
        <v>2017</v>
      </c>
      <c r="M306" s="45">
        <v>12</v>
      </c>
      <c r="N306" s="44" t="s">
        <v>1174</v>
      </c>
      <c r="O306" s="38" t="s">
        <v>1188</v>
      </c>
      <c r="P306" s="45">
        <v>166913</v>
      </c>
      <c r="Q306" s="46" t="s">
        <v>1189</v>
      </c>
      <c r="R306" s="48">
        <v>0.64</v>
      </c>
      <c r="S306" s="45">
        <v>80</v>
      </c>
      <c r="T306" s="45">
        <v>220</v>
      </c>
      <c r="U306" s="45">
        <v>290</v>
      </c>
      <c r="V306" s="44" t="s">
        <v>1177</v>
      </c>
      <c r="W306" s="44" t="s">
        <v>38</v>
      </c>
      <c r="X306" s="6"/>
      <c r="Y306" s="6"/>
      <c r="Z306" s="6"/>
      <c r="AA306" s="6"/>
      <c r="AB306" s="6"/>
      <c r="AC306" s="6"/>
      <c r="AD306" s="6"/>
      <c r="AE306" s="6"/>
      <c r="AF306" s="6"/>
      <c r="AG306" s="6"/>
      <c r="AH306" s="6"/>
      <c r="AI306" s="6"/>
      <c r="AJ306" s="6"/>
      <c r="AK306" s="6"/>
      <c r="AL306" s="6"/>
      <c r="AM306" s="6"/>
      <c r="AN306" s="6"/>
      <c r="AO306" s="6"/>
      <c r="AP306" s="6"/>
    </row>
    <row r="307" spans="1:42" ht="11.25" customHeight="1" x14ac:dyDescent="0.3">
      <c r="A307" s="26">
        <v>301</v>
      </c>
      <c r="B307" s="38" t="s">
        <v>1190</v>
      </c>
      <c r="C307" s="39">
        <v>10</v>
      </c>
      <c r="D307" s="101">
        <v>550</v>
      </c>
      <c r="E307" s="30"/>
      <c r="F307" s="41">
        <f t="shared" si="1"/>
        <v>0</v>
      </c>
      <c r="G307" s="42" t="s">
        <v>30</v>
      </c>
      <c r="H307" s="61"/>
      <c r="I307" s="44" t="s">
        <v>1183</v>
      </c>
      <c r="J307" s="44" t="s">
        <v>1128</v>
      </c>
      <c r="K307" s="45">
        <v>9786176792635</v>
      </c>
      <c r="L307" s="45">
        <v>2019</v>
      </c>
      <c r="M307" s="45">
        <v>4</v>
      </c>
      <c r="N307" s="44" t="s">
        <v>1174</v>
      </c>
      <c r="O307" s="38" t="s">
        <v>1191</v>
      </c>
      <c r="P307" s="45">
        <v>190899</v>
      </c>
      <c r="Q307" s="46" t="s">
        <v>1192</v>
      </c>
      <c r="R307" s="48">
        <v>0.63</v>
      </c>
      <c r="S307" s="45">
        <v>72</v>
      </c>
      <c r="T307" s="45">
        <v>220</v>
      </c>
      <c r="U307" s="45">
        <v>290</v>
      </c>
      <c r="V307" s="44" t="s">
        <v>1177</v>
      </c>
      <c r="W307" s="44" t="s">
        <v>38</v>
      </c>
      <c r="X307" s="6"/>
      <c r="Y307" s="6"/>
      <c r="Z307" s="6"/>
      <c r="AA307" s="6"/>
      <c r="AB307" s="6"/>
      <c r="AC307" s="6"/>
      <c r="AD307" s="6"/>
      <c r="AE307" s="6"/>
      <c r="AF307" s="6"/>
      <c r="AG307" s="6"/>
      <c r="AH307" s="6"/>
      <c r="AI307" s="6"/>
      <c r="AJ307" s="6"/>
      <c r="AK307" s="6"/>
      <c r="AL307" s="6"/>
      <c r="AM307" s="6"/>
      <c r="AN307" s="6"/>
      <c r="AO307" s="6"/>
      <c r="AP307" s="6"/>
    </row>
    <row r="308" spans="1:42" ht="11.25" customHeight="1" x14ac:dyDescent="0.3">
      <c r="A308" s="26">
        <v>302</v>
      </c>
      <c r="B308" s="38" t="s">
        <v>1193</v>
      </c>
      <c r="C308" s="39">
        <v>10</v>
      </c>
      <c r="D308" s="101">
        <v>550</v>
      </c>
      <c r="E308" s="30"/>
      <c r="F308" s="41">
        <f t="shared" si="1"/>
        <v>0</v>
      </c>
      <c r="G308" s="42" t="s">
        <v>30</v>
      </c>
      <c r="H308" s="60"/>
      <c r="I308" s="44" t="s">
        <v>1194</v>
      </c>
      <c r="J308" s="44" t="s">
        <v>1128</v>
      </c>
      <c r="K308" s="45">
        <v>9786176797838</v>
      </c>
      <c r="L308" s="45">
        <v>2022</v>
      </c>
      <c r="M308" s="45">
        <v>7</v>
      </c>
      <c r="N308" s="44" t="s">
        <v>1174</v>
      </c>
      <c r="O308" s="38" t="s">
        <v>1195</v>
      </c>
      <c r="P308" s="45">
        <v>162794</v>
      </c>
      <c r="Q308" s="46" t="s">
        <v>1196</v>
      </c>
      <c r="R308" s="48">
        <v>0.63</v>
      </c>
      <c r="S308" s="45">
        <v>72</v>
      </c>
      <c r="T308" s="45">
        <v>220</v>
      </c>
      <c r="U308" s="45">
        <v>290</v>
      </c>
      <c r="V308" s="44" t="s">
        <v>1177</v>
      </c>
      <c r="W308" s="44" t="s">
        <v>38</v>
      </c>
      <c r="X308" s="6"/>
      <c r="Y308" s="6"/>
      <c r="Z308" s="6"/>
      <c r="AA308" s="6"/>
      <c r="AB308" s="6"/>
      <c r="AC308" s="6"/>
      <c r="AD308" s="6"/>
      <c r="AE308" s="6"/>
      <c r="AF308" s="6"/>
      <c r="AG308" s="6"/>
      <c r="AH308" s="6"/>
      <c r="AI308" s="6"/>
      <c r="AJ308" s="6"/>
      <c r="AK308" s="6"/>
      <c r="AL308" s="6"/>
      <c r="AM308" s="6"/>
      <c r="AN308" s="6"/>
      <c r="AO308" s="6"/>
      <c r="AP308" s="6"/>
    </row>
    <row r="309" spans="1:42" ht="11.25" hidden="1" customHeight="1" x14ac:dyDescent="0.3">
      <c r="A309" s="26">
        <v>303</v>
      </c>
      <c r="B309" s="38" t="s">
        <v>1197</v>
      </c>
      <c r="C309" s="39">
        <v>4</v>
      </c>
      <c r="D309" s="40">
        <v>480</v>
      </c>
      <c r="E309" s="30"/>
      <c r="F309" s="41">
        <f t="shared" si="1"/>
        <v>0</v>
      </c>
      <c r="G309" s="42" t="s">
        <v>30</v>
      </c>
      <c r="H309" s="60" t="s">
        <v>60</v>
      </c>
      <c r="I309" s="44" t="s">
        <v>1198</v>
      </c>
      <c r="J309" s="44" t="s">
        <v>129</v>
      </c>
      <c r="K309" s="45">
        <v>9786176798538</v>
      </c>
      <c r="L309" s="45">
        <v>2021</v>
      </c>
      <c r="M309" s="45">
        <v>2</v>
      </c>
      <c r="N309" s="44" t="s">
        <v>123</v>
      </c>
      <c r="O309" s="38" t="s">
        <v>1199</v>
      </c>
      <c r="P309" s="45">
        <v>142952</v>
      </c>
      <c r="Q309" s="46" t="s">
        <v>1200</v>
      </c>
      <c r="R309" s="48">
        <v>0.94</v>
      </c>
      <c r="S309" s="45">
        <v>600</v>
      </c>
      <c r="T309" s="45">
        <v>170</v>
      </c>
      <c r="U309" s="45">
        <v>215</v>
      </c>
      <c r="V309" s="44" t="s">
        <v>1201</v>
      </c>
      <c r="W309" s="44" t="s">
        <v>77</v>
      </c>
      <c r="X309" s="6"/>
      <c r="Y309" s="6"/>
      <c r="Z309" s="6"/>
      <c r="AA309" s="6"/>
      <c r="AB309" s="6"/>
      <c r="AC309" s="6"/>
      <c r="AD309" s="6"/>
      <c r="AE309" s="6"/>
      <c r="AF309" s="6"/>
      <c r="AG309" s="6"/>
      <c r="AH309" s="6"/>
      <c r="AI309" s="6"/>
      <c r="AJ309" s="6"/>
      <c r="AK309" s="6"/>
      <c r="AL309" s="6"/>
      <c r="AM309" s="6"/>
      <c r="AN309" s="6"/>
      <c r="AO309" s="6"/>
      <c r="AP309" s="6"/>
    </row>
    <row r="310" spans="1:42" ht="11.25" customHeight="1" x14ac:dyDescent="0.3">
      <c r="A310" s="26">
        <v>304</v>
      </c>
      <c r="B310" s="38" t="s">
        <v>1202</v>
      </c>
      <c r="C310" s="39">
        <v>5</v>
      </c>
      <c r="D310" s="101">
        <v>550</v>
      </c>
      <c r="E310" s="30"/>
      <c r="F310" s="41">
        <f t="shared" si="1"/>
        <v>0</v>
      </c>
      <c r="G310" s="42" t="s">
        <v>30</v>
      </c>
      <c r="H310" s="42"/>
      <c r="I310" s="44" t="s">
        <v>1203</v>
      </c>
      <c r="J310" s="44" t="s">
        <v>1128</v>
      </c>
      <c r="K310" s="45">
        <v>9786176793960</v>
      </c>
      <c r="L310" s="45">
        <v>2017</v>
      </c>
      <c r="M310" s="45">
        <v>9</v>
      </c>
      <c r="N310" s="44" t="s">
        <v>1204</v>
      </c>
      <c r="O310" s="38" t="s">
        <v>1205</v>
      </c>
      <c r="P310" s="45">
        <v>161282</v>
      </c>
      <c r="Q310" s="46" t="s">
        <v>1206</v>
      </c>
      <c r="R310" s="48">
        <v>0.78700000000000003</v>
      </c>
      <c r="S310" s="45">
        <v>400</v>
      </c>
      <c r="T310" s="45">
        <v>170</v>
      </c>
      <c r="U310" s="45">
        <v>215</v>
      </c>
      <c r="V310" s="44" t="s">
        <v>1201</v>
      </c>
      <c r="W310" s="44" t="s">
        <v>38</v>
      </c>
      <c r="X310" s="6"/>
      <c r="Y310" s="6"/>
      <c r="Z310" s="6"/>
      <c r="AA310" s="6"/>
      <c r="AB310" s="6"/>
      <c r="AC310" s="6"/>
      <c r="AD310" s="6"/>
      <c r="AE310" s="6"/>
      <c r="AF310" s="6"/>
      <c r="AG310" s="6"/>
      <c r="AH310" s="6"/>
      <c r="AI310" s="6"/>
      <c r="AJ310" s="6"/>
      <c r="AK310" s="6"/>
      <c r="AL310" s="6"/>
      <c r="AM310" s="6"/>
      <c r="AN310" s="6"/>
      <c r="AO310" s="6"/>
      <c r="AP310" s="6"/>
    </row>
    <row r="311" spans="1:42" ht="11.25" customHeight="1" x14ac:dyDescent="0.3">
      <c r="A311" s="26">
        <v>305</v>
      </c>
      <c r="B311" s="38" t="s">
        <v>1207</v>
      </c>
      <c r="C311" s="39">
        <v>5</v>
      </c>
      <c r="D311" s="40">
        <v>480</v>
      </c>
      <c r="E311" s="30"/>
      <c r="F311" s="41">
        <f t="shared" si="1"/>
        <v>0</v>
      </c>
      <c r="G311" s="42" t="s">
        <v>30</v>
      </c>
      <c r="H311" s="42"/>
      <c r="I311" s="44" t="s">
        <v>1208</v>
      </c>
      <c r="J311" s="44" t="s">
        <v>1128</v>
      </c>
      <c r="K311" s="45">
        <v>9786176794790</v>
      </c>
      <c r="L311" s="45">
        <v>2018</v>
      </c>
      <c r="M311" s="45">
        <v>3</v>
      </c>
      <c r="N311" s="44" t="s">
        <v>1204</v>
      </c>
      <c r="O311" s="38" t="s">
        <v>1209</v>
      </c>
      <c r="P311" s="45">
        <v>168891</v>
      </c>
      <c r="Q311" s="46" t="s">
        <v>1210</v>
      </c>
      <c r="R311" s="48">
        <v>0.81</v>
      </c>
      <c r="S311" s="45">
        <v>408</v>
      </c>
      <c r="T311" s="45">
        <v>170</v>
      </c>
      <c r="U311" s="45">
        <v>215</v>
      </c>
      <c r="V311" s="44" t="s">
        <v>1201</v>
      </c>
      <c r="W311" s="44" t="s">
        <v>38</v>
      </c>
      <c r="X311" s="6"/>
      <c r="Y311" s="6"/>
      <c r="Z311" s="6"/>
      <c r="AA311" s="6"/>
      <c r="AB311" s="6"/>
      <c r="AC311" s="6"/>
      <c r="AD311" s="6"/>
      <c r="AE311" s="6"/>
      <c r="AF311" s="6"/>
      <c r="AG311" s="6"/>
      <c r="AH311" s="6"/>
      <c r="AI311" s="6"/>
      <c r="AJ311" s="6"/>
      <c r="AK311" s="6"/>
      <c r="AL311" s="6"/>
      <c r="AM311" s="6"/>
      <c r="AN311" s="6"/>
      <c r="AO311" s="6"/>
      <c r="AP311" s="6"/>
    </row>
    <row r="312" spans="1:42" ht="11.25" hidden="1" customHeight="1" x14ac:dyDescent="0.3">
      <c r="A312" s="26">
        <v>306</v>
      </c>
      <c r="B312" s="38" t="s">
        <v>1211</v>
      </c>
      <c r="C312" s="39">
        <v>6</v>
      </c>
      <c r="D312" s="40">
        <v>480</v>
      </c>
      <c r="E312" s="30"/>
      <c r="F312" s="41">
        <f t="shared" si="1"/>
        <v>0</v>
      </c>
      <c r="G312" s="42" t="s">
        <v>30</v>
      </c>
      <c r="H312" s="61" t="s">
        <v>60</v>
      </c>
      <c r="I312" s="44" t="s">
        <v>1212</v>
      </c>
      <c r="J312" s="44" t="s">
        <v>1128</v>
      </c>
      <c r="K312" s="45">
        <v>9786176797623</v>
      </c>
      <c r="L312" s="45">
        <v>2020</v>
      </c>
      <c r="M312" s="45">
        <v>8</v>
      </c>
      <c r="N312" s="44" t="s">
        <v>1204</v>
      </c>
      <c r="O312" s="38" t="s">
        <v>1213</v>
      </c>
      <c r="P312" s="45">
        <v>212577</v>
      </c>
      <c r="Q312" s="46" t="s">
        <v>1214</v>
      </c>
      <c r="R312" s="48">
        <v>0.75800000000000001</v>
      </c>
      <c r="S312" s="45">
        <v>384</v>
      </c>
      <c r="T312" s="45">
        <v>170</v>
      </c>
      <c r="U312" s="45">
        <v>215</v>
      </c>
      <c r="V312" s="44" t="s">
        <v>1201</v>
      </c>
      <c r="W312" s="44" t="s">
        <v>38</v>
      </c>
      <c r="X312" s="6"/>
      <c r="Y312" s="6"/>
      <c r="Z312" s="6"/>
      <c r="AA312" s="6"/>
      <c r="AB312" s="6"/>
      <c r="AC312" s="6"/>
      <c r="AD312" s="6"/>
      <c r="AE312" s="6"/>
      <c r="AF312" s="6"/>
      <c r="AG312" s="6"/>
      <c r="AH312" s="6"/>
      <c r="AI312" s="6"/>
      <c r="AJ312" s="6"/>
      <c r="AK312" s="6"/>
      <c r="AL312" s="6"/>
      <c r="AM312" s="6"/>
      <c r="AN312" s="6"/>
      <c r="AO312" s="6"/>
      <c r="AP312" s="6"/>
    </row>
    <row r="313" spans="1:42" ht="11.25" customHeight="1" x14ac:dyDescent="0.3">
      <c r="A313" s="26">
        <v>307</v>
      </c>
      <c r="B313" s="38" t="s">
        <v>1215</v>
      </c>
      <c r="C313" s="39">
        <v>6</v>
      </c>
      <c r="D313" s="40">
        <v>480</v>
      </c>
      <c r="E313" s="30"/>
      <c r="F313" s="41">
        <f t="shared" si="1"/>
        <v>0</v>
      </c>
      <c r="G313" s="42" t="s">
        <v>1134</v>
      </c>
      <c r="H313" s="42"/>
      <c r="I313" s="44" t="s">
        <v>1216</v>
      </c>
      <c r="J313" s="44" t="s">
        <v>1128</v>
      </c>
      <c r="K313" s="45">
        <v>9786176798392</v>
      </c>
      <c r="L313" s="45">
        <v>2020</v>
      </c>
      <c r="M313" s="45">
        <v>12</v>
      </c>
      <c r="N313" s="44" t="s">
        <v>976</v>
      </c>
      <c r="O313" s="38" t="s">
        <v>1217</v>
      </c>
      <c r="P313" s="45">
        <v>218374</v>
      </c>
      <c r="Q313" s="46" t="s">
        <v>1218</v>
      </c>
      <c r="R313" s="48">
        <v>0.77500000000000002</v>
      </c>
      <c r="S313" s="45">
        <v>392</v>
      </c>
      <c r="T313" s="45">
        <v>170</v>
      </c>
      <c r="U313" s="45">
        <v>215</v>
      </c>
      <c r="V313" s="44" t="s">
        <v>1201</v>
      </c>
      <c r="W313" s="44" t="s">
        <v>38</v>
      </c>
      <c r="X313" s="6"/>
      <c r="Y313" s="6"/>
      <c r="Z313" s="6"/>
      <c r="AA313" s="6"/>
      <c r="AB313" s="6"/>
      <c r="AC313" s="6"/>
      <c r="AD313" s="6"/>
      <c r="AE313" s="6"/>
      <c r="AF313" s="6"/>
      <c r="AG313" s="6"/>
      <c r="AH313" s="6"/>
      <c r="AI313" s="6"/>
      <c r="AJ313" s="6"/>
      <c r="AK313" s="6"/>
      <c r="AL313" s="6"/>
      <c r="AM313" s="6"/>
      <c r="AN313" s="6"/>
      <c r="AO313" s="6"/>
      <c r="AP313" s="6"/>
    </row>
    <row r="314" spans="1:42" ht="11.25" customHeight="1" x14ac:dyDescent="0.3">
      <c r="A314" s="26">
        <v>308</v>
      </c>
      <c r="B314" s="38" t="s">
        <v>1219</v>
      </c>
      <c r="C314" s="39">
        <v>10</v>
      </c>
      <c r="D314" s="40">
        <v>300</v>
      </c>
      <c r="E314" s="30"/>
      <c r="F314" s="41">
        <f t="shared" si="1"/>
        <v>0</v>
      </c>
      <c r="G314" s="42" t="s">
        <v>1220</v>
      </c>
      <c r="H314" s="42"/>
      <c r="I314" s="44" t="s">
        <v>1221</v>
      </c>
      <c r="J314" s="44" t="s">
        <v>1128</v>
      </c>
      <c r="K314" s="45">
        <v>9789664481578</v>
      </c>
      <c r="L314" s="45">
        <v>2023</v>
      </c>
      <c r="M314" s="45">
        <v>10</v>
      </c>
      <c r="N314" s="44" t="s">
        <v>976</v>
      </c>
      <c r="O314" s="38" t="s">
        <v>1222</v>
      </c>
      <c r="P314" s="45">
        <v>200579</v>
      </c>
      <c r="Q314" s="46" t="s">
        <v>1223</v>
      </c>
      <c r="R314" s="48">
        <v>0.375</v>
      </c>
      <c r="S314" s="45">
        <v>192</v>
      </c>
      <c r="T314" s="45">
        <v>135</v>
      </c>
      <c r="U314" s="45">
        <v>210</v>
      </c>
      <c r="V314" s="44" t="s">
        <v>1224</v>
      </c>
      <c r="W314" s="44" t="s">
        <v>38</v>
      </c>
      <c r="X314" s="6"/>
      <c r="Y314" s="6"/>
      <c r="Z314" s="6"/>
      <c r="AA314" s="6"/>
      <c r="AB314" s="6"/>
      <c r="AC314" s="6"/>
      <c r="AD314" s="6"/>
      <c r="AE314" s="6"/>
      <c r="AF314" s="6"/>
      <c r="AG314" s="6"/>
      <c r="AH314" s="6"/>
      <c r="AI314" s="6"/>
      <c r="AJ314" s="6"/>
      <c r="AK314" s="6"/>
      <c r="AL314" s="6"/>
      <c r="AM314" s="6"/>
      <c r="AN314" s="6"/>
      <c r="AO314" s="6"/>
      <c r="AP314" s="6"/>
    </row>
    <row r="315" spans="1:42" ht="11.25" customHeight="1" x14ac:dyDescent="0.3">
      <c r="A315" s="26">
        <v>309</v>
      </c>
      <c r="B315" s="38" t="s">
        <v>1225</v>
      </c>
      <c r="C315" s="39">
        <v>10</v>
      </c>
      <c r="D315" s="40">
        <v>350</v>
      </c>
      <c r="E315" s="30"/>
      <c r="F315" s="41">
        <f t="shared" si="1"/>
        <v>0</v>
      </c>
      <c r="G315" s="42" t="s">
        <v>1134</v>
      </c>
      <c r="H315" s="42"/>
      <c r="I315" s="44" t="s">
        <v>1226</v>
      </c>
      <c r="J315" s="44" t="s">
        <v>1128</v>
      </c>
      <c r="K315" s="45">
        <v>9786176798217</v>
      </c>
      <c r="L315" s="45">
        <v>2020</v>
      </c>
      <c r="M315" s="45">
        <v>12</v>
      </c>
      <c r="N315" s="44" t="s">
        <v>976</v>
      </c>
      <c r="O315" s="38" t="s">
        <v>1227</v>
      </c>
      <c r="P315" s="45">
        <v>217266</v>
      </c>
      <c r="Q315" s="46" t="s">
        <v>1228</v>
      </c>
      <c r="R315" s="48">
        <v>0.58499999999999996</v>
      </c>
      <c r="S315" s="45">
        <v>64</v>
      </c>
      <c r="T315" s="45">
        <v>335</v>
      </c>
      <c r="U315" s="45">
        <v>240</v>
      </c>
      <c r="V315" s="44" t="s">
        <v>1229</v>
      </c>
      <c r="W315" s="44" t="s">
        <v>38</v>
      </c>
      <c r="X315" s="6"/>
      <c r="Y315" s="6"/>
      <c r="Z315" s="6"/>
      <c r="AA315" s="6"/>
      <c r="AB315" s="6"/>
      <c r="AC315" s="6"/>
      <c r="AD315" s="6"/>
      <c r="AE315" s="6"/>
      <c r="AF315" s="6"/>
      <c r="AG315" s="6"/>
      <c r="AH315" s="6"/>
      <c r="AI315" s="6"/>
      <c r="AJ315" s="6"/>
      <c r="AK315" s="6"/>
      <c r="AL315" s="6"/>
      <c r="AM315" s="6"/>
      <c r="AN315" s="6"/>
      <c r="AO315" s="6"/>
      <c r="AP315" s="6"/>
    </row>
    <row r="316" spans="1:42" ht="11.25" customHeight="1" x14ac:dyDescent="0.3">
      <c r="A316" s="26">
        <v>310</v>
      </c>
      <c r="B316" s="38" t="s">
        <v>1230</v>
      </c>
      <c r="C316" s="39">
        <v>10</v>
      </c>
      <c r="D316" s="40">
        <v>350</v>
      </c>
      <c r="E316" s="30"/>
      <c r="F316" s="41">
        <f t="shared" si="1"/>
        <v>0</v>
      </c>
      <c r="G316" s="42" t="s">
        <v>1134</v>
      </c>
      <c r="H316" s="42"/>
      <c r="I316" s="44" t="s">
        <v>1226</v>
      </c>
      <c r="J316" s="44" t="s">
        <v>1128</v>
      </c>
      <c r="K316" s="45">
        <v>9786176794806</v>
      </c>
      <c r="L316" s="45">
        <v>2017</v>
      </c>
      <c r="M316" s="45">
        <v>12</v>
      </c>
      <c r="N316" s="44" t="s">
        <v>976</v>
      </c>
      <c r="O316" s="38" t="s">
        <v>1231</v>
      </c>
      <c r="P316" s="45">
        <v>166912</v>
      </c>
      <c r="Q316" s="46" t="s">
        <v>1232</v>
      </c>
      <c r="R316" s="48">
        <v>0.59</v>
      </c>
      <c r="S316" s="45">
        <v>56</v>
      </c>
      <c r="T316" s="45">
        <v>260</v>
      </c>
      <c r="U316" s="45">
        <v>280</v>
      </c>
      <c r="V316" s="44" t="s">
        <v>1233</v>
      </c>
      <c r="W316" s="44" t="s">
        <v>38</v>
      </c>
      <c r="X316" s="6"/>
      <c r="Y316" s="6"/>
      <c r="Z316" s="6"/>
      <c r="AA316" s="6"/>
      <c r="AB316" s="6"/>
      <c r="AC316" s="6"/>
      <c r="AD316" s="6"/>
      <c r="AE316" s="6"/>
      <c r="AF316" s="6"/>
      <c r="AG316" s="6"/>
      <c r="AH316" s="6"/>
      <c r="AI316" s="6"/>
      <c r="AJ316" s="6"/>
      <c r="AK316" s="6"/>
      <c r="AL316" s="6"/>
      <c r="AM316" s="6"/>
      <c r="AN316" s="6"/>
      <c r="AO316" s="6"/>
      <c r="AP316" s="6"/>
    </row>
    <row r="317" spans="1:42" ht="11.25" customHeight="1" x14ac:dyDescent="0.3">
      <c r="A317" s="26">
        <v>311</v>
      </c>
      <c r="B317" s="38" t="s">
        <v>1234</v>
      </c>
      <c r="C317" s="39">
        <v>10</v>
      </c>
      <c r="D317" s="40">
        <v>350</v>
      </c>
      <c r="E317" s="30"/>
      <c r="F317" s="41">
        <f t="shared" si="1"/>
        <v>0</v>
      </c>
      <c r="G317" s="42" t="s">
        <v>1134</v>
      </c>
      <c r="H317" s="42"/>
      <c r="I317" s="44" t="s">
        <v>1226</v>
      </c>
      <c r="J317" s="44" t="s">
        <v>1128</v>
      </c>
      <c r="K317" s="45">
        <v>9786176793632</v>
      </c>
      <c r="L317" s="45">
        <v>2017</v>
      </c>
      <c r="M317" s="45">
        <v>3</v>
      </c>
      <c r="N317" s="44" t="s">
        <v>976</v>
      </c>
      <c r="O317" s="38" t="s">
        <v>1235</v>
      </c>
      <c r="P317" s="45">
        <v>154335</v>
      </c>
      <c r="Q317" s="46" t="s">
        <v>1236</v>
      </c>
      <c r="R317" s="48">
        <v>0.59</v>
      </c>
      <c r="S317" s="45">
        <v>56</v>
      </c>
      <c r="T317" s="45">
        <v>260</v>
      </c>
      <c r="U317" s="45">
        <v>280</v>
      </c>
      <c r="V317" s="44" t="s">
        <v>1233</v>
      </c>
      <c r="W317" s="44" t="s">
        <v>38</v>
      </c>
      <c r="X317" s="6"/>
      <c r="Y317" s="6"/>
      <c r="Z317" s="6"/>
      <c r="AA317" s="6"/>
      <c r="AB317" s="6"/>
      <c r="AC317" s="6"/>
      <c r="AD317" s="6"/>
      <c r="AE317" s="6"/>
      <c r="AF317" s="6"/>
      <c r="AG317" s="6"/>
      <c r="AH317" s="6"/>
      <c r="AI317" s="6"/>
      <c r="AJ317" s="6"/>
      <c r="AK317" s="6"/>
      <c r="AL317" s="6"/>
      <c r="AM317" s="6"/>
      <c r="AN317" s="6"/>
      <c r="AO317" s="6"/>
      <c r="AP317" s="6"/>
    </row>
    <row r="318" spans="1:42" ht="11.25" customHeight="1" x14ac:dyDescent="0.3">
      <c r="A318" s="26">
        <v>312</v>
      </c>
      <c r="B318" s="38" t="s">
        <v>1237</v>
      </c>
      <c r="C318" s="39">
        <v>10</v>
      </c>
      <c r="D318" s="40">
        <v>350</v>
      </c>
      <c r="E318" s="30"/>
      <c r="F318" s="41">
        <f t="shared" si="1"/>
        <v>0</v>
      </c>
      <c r="G318" s="42" t="s">
        <v>30</v>
      </c>
      <c r="H318" s="42"/>
      <c r="I318" s="44" t="s">
        <v>1226</v>
      </c>
      <c r="J318" s="44" t="s">
        <v>1238</v>
      </c>
      <c r="K318" s="45">
        <v>9786176791058</v>
      </c>
      <c r="L318" s="45">
        <v>2015</v>
      </c>
      <c r="M318" s="45">
        <v>1</v>
      </c>
      <c r="N318" s="44" t="s">
        <v>1239</v>
      </c>
      <c r="O318" s="38" t="s">
        <v>1240</v>
      </c>
      <c r="P318" s="45">
        <v>97468</v>
      </c>
      <c r="Q318" s="46" t="s">
        <v>1241</v>
      </c>
      <c r="R318" s="48">
        <v>0.377</v>
      </c>
      <c r="S318" s="45">
        <v>40</v>
      </c>
      <c r="T318" s="45">
        <v>220</v>
      </c>
      <c r="U318" s="45">
        <v>290</v>
      </c>
      <c r="V318" s="44" t="s">
        <v>1177</v>
      </c>
      <c r="W318" s="44" t="s">
        <v>38</v>
      </c>
      <c r="X318" s="6"/>
      <c r="Y318" s="6"/>
      <c r="Z318" s="6"/>
      <c r="AA318" s="6"/>
      <c r="AB318" s="6"/>
      <c r="AC318" s="6"/>
      <c r="AD318" s="6"/>
      <c r="AE318" s="6"/>
      <c r="AF318" s="6"/>
      <c r="AG318" s="6"/>
      <c r="AH318" s="6"/>
      <c r="AI318" s="6"/>
      <c r="AJ318" s="6"/>
      <c r="AK318" s="6"/>
      <c r="AL318" s="6"/>
      <c r="AM318" s="6"/>
      <c r="AN318" s="6"/>
      <c r="AO318" s="6"/>
      <c r="AP318" s="6"/>
    </row>
    <row r="319" spans="1:42" ht="11.25" hidden="1" customHeight="1" x14ac:dyDescent="0.3">
      <c r="A319" s="26">
        <v>313</v>
      </c>
      <c r="B319" s="38" t="s">
        <v>1242</v>
      </c>
      <c r="C319" s="39">
        <v>10</v>
      </c>
      <c r="D319" s="40">
        <v>300</v>
      </c>
      <c r="E319" s="30"/>
      <c r="F319" s="41">
        <f t="shared" si="1"/>
        <v>0</v>
      </c>
      <c r="G319" s="42" t="s">
        <v>30</v>
      </c>
      <c r="H319" s="61" t="s">
        <v>60</v>
      </c>
      <c r="I319" s="44" t="s">
        <v>1243</v>
      </c>
      <c r="J319" s="44" t="s">
        <v>1238</v>
      </c>
      <c r="K319" s="45">
        <v>9789664480434</v>
      </c>
      <c r="L319" s="45">
        <v>2022</v>
      </c>
      <c r="M319" s="45">
        <v>10</v>
      </c>
      <c r="N319" s="44" t="s">
        <v>1239</v>
      </c>
      <c r="O319" s="38" t="s">
        <v>1244</v>
      </c>
      <c r="P319" s="45">
        <v>175745</v>
      </c>
      <c r="Q319" s="46" t="s">
        <v>1245</v>
      </c>
      <c r="R319" s="48">
        <v>0.47899999999999998</v>
      </c>
      <c r="S319" s="45">
        <v>36</v>
      </c>
      <c r="T319" s="45">
        <v>254</v>
      </c>
      <c r="U319" s="45">
        <v>254</v>
      </c>
      <c r="V319" s="44" t="s">
        <v>1246</v>
      </c>
      <c r="W319" s="44" t="s">
        <v>38</v>
      </c>
      <c r="X319" s="6"/>
      <c r="Y319" s="6"/>
      <c r="Z319" s="6"/>
      <c r="AA319" s="6"/>
      <c r="AB319" s="6"/>
      <c r="AC319" s="6"/>
      <c r="AD319" s="6"/>
      <c r="AE319" s="6"/>
      <c r="AF319" s="6"/>
      <c r="AG319" s="6"/>
      <c r="AH319" s="6"/>
      <c r="AI319" s="6"/>
      <c r="AJ319" s="6"/>
      <c r="AK319" s="6"/>
      <c r="AL319" s="6"/>
      <c r="AM319" s="6"/>
      <c r="AN319" s="6"/>
      <c r="AO319" s="6"/>
      <c r="AP319" s="6"/>
    </row>
    <row r="320" spans="1:42" ht="11.25" customHeight="1" x14ac:dyDescent="0.3">
      <c r="A320" s="26">
        <v>314</v>
      </c>
      <c r="B320" s="38" t="s">
        <v>1247</v>
      </c>
      <c r="C320" s="39">
        <v>10</v>
      </c>
      <c r="D320" s="40">
        <v>400</v>
      </c>
      <c r="E320" s="30"/>
      <c r="F320" s="41">
        <f t="shared" si="1"/>
        <v>0</v>
      </c>
      <c r="G320" s="42" t="s">
        <v>1134</v>
      </c>
      <c r="H320" s="42"/>
      <c r="I320" s="44" t="s">
        <v>1248</v>
      </c>
      <c r="J320" s="44" t="s">
        <v>33</v>
      </c>
      <c r="K320" s="45">
        <v>9789664480946</v>
      </c>
      <c r="L320" s="45">
        <v>2023</v>
      </c>
      <c r="M320" s="45">
        <v>3</v>
      </c>
      <c r="N320" s="44" t="s">
        <v>976</v>
      </c>
      <c r="O320" s="38" t="s">
        <v>1249</v>
      </c>
      <c r="P320" s="45">
        <v>185849</v>
      </c>
      <c r="Q320" s="46" t="s">
        <v>1250</v>
      </c>
      <c r="R320" s="48">
        <v>0.59499999999999997</v>
      </c>
      <c r="S320" s="45">
        <v>144</v>
      </c>
      <c r="T320" s="45">
        <v>200</v>
      </c>
      <c r="U320" s="45">
        <v>248</v>
      </c>
      <c r="V320" s="44" t="s">
        <v>1251</v>
      </c>
      <c r="W320" s="44" t="s">
        <v>38</v>
      </c>
      <c r="X320" s="6"/>
      <c r="Y320" s="6"/>
      <c r="Z320" s="6"/>
      <c r="AA320" s="6"/>
      <c r="AB320" s="6"/>
      <c r="AC320" s="6"/>
      <c r="AD320" s="6"/>
      <c r="AE320" s="6"/>
      <c r="AF320" s="6"/>
      <c r="AG320" s="6"/>
      <c r="AH320" s="6"/>
      <c r="AI320" s="6"/>
      <c r="AJ320" s="6"/>
      <c r="AK320" s="6"/>
      <c r="AL320" s="6"/>
      <c r="AM320" s="6"/>
      <c r="AN320" s="6"/>
      <c r="AO320" s="6"/>
      <c r="AP320" s="6"/>
    </row>
    <row r="321" spans="1:42" ht="11.25" customHeight="1" x14ac:dyDescent="0.3">
      <c r="A321" s="26">
        <v>315</v>
      </c>
      <c r="B321" s="38" t="s">
        <v>1252</v>
      </c>
      <c r="C321" s="39">
        <v>10</v>
      </c>
      <c r="D321" s="64">
        <v>100</v>
      </c>
      <c r="E321" s="30"/>
      <c r="F321" s="41">
        <f t="shared" si="1"/>
        <v>0</v>
      </c>
      <c r="G321" s="42" t="s">
        <v>1134</v>
      </c>
      <c r="H321" s="42" t="s">
        <v>127</v>
      </c>
      <c r="I321" s="44" t="s">
        <v>1253</v>
      </c>
      <c r="J321" s="44" t="s">
        <v>33</v>
      </c>
      <c r="K321" s="45">
        <v>9786176799009</v>
      </c>
      <c r="L321" s="45">
        <v>2021</v>
      </c>
      <c r="M321" s="45">
        <v>5</v>
      </c>
      <c r="N321" s="44" t="s">
        <v>1254</v>
      </c>
      <c r="O321" s="38" t="s">
        <v>1255</v>
      </c>
      <c r="P321" s="45">
        <v>146949</v>
      </c>
      <c r="Q321" s="46" t="s">
        <v>1256</v>
      </c>
      <c r="R321" s="48">
        <v>0.39500000000000002</v>
      </c>
      <c r="S321" s="45">
        <v>44</v>
      </c>
      <c r="T321" s="45">
        <v>220</v>
      </c>
      <c r="U321" s="45">
        <v>295</v>
      </c>
      <c r="V321" s="44" t="s">
        <v>1257</v>
      </c>
      <c r="W321" s="44" t="s">
        <v>38</v>
      </c>
      <c r="X321" s="6"/>
      <c r="Y321" s="6"/>
      <c r="Z321" s="6"/>
      <c r="AA321" s="6"/>
      <c r="AB321" s="6"/>
      <c r="AC321" s="6"/>
      <c r="AD321" s="6"/>
      <c r="AE321" s="6"/>
      <c r="AF321" s="6"/>
      <c r="AG321" s="6"/>
      <c r="AH321" s="6"/>
      <c r="AI321" s="6"/>
      <c r="AJ321" s="6"/>
      <c r="AK321" s="6"/>
      <c r="AL321" s="6"/>
      <c r="AM321" s="6"/>
      <c r="AN321" s="6"/>
      <c r="AO321" s="6"/>
      <c r="AP321" s="6"/>
    </row>
    <row r="322" spans="1:42" ht="11.25" customHeight="1" x14ac:dyDescent="0.3">
      <c r="A322" s="26">
        <v>316</v>
      </c>
      <c r="B322" s="38" t="s">
        <v>1258</v>
      </c>
      <c r="C322" s="39">
        <v>10</v>
      </c>
      <c r="D322" s="40">
        <v>300</v>
      </c>
      <c r="E322" s="30"/>
      <c r="F322" s="41">
        <f t="shared" si="1"/>
        <v>0</v>
      </c>
      <c r="G322" s="42" t="s">
        <v>1134</v>
      </c>
      <c r="H322" s="42"/>
      <c r="I322" s="44" t="s">
        <v>1259</v>
      </c>
      <c r="J322" s="44" t="s">
        <v>1128</v>
      </c>
      <c r="K322" s="45">
        <v>9786176796213</v>
      </c>
      <c r="L322" s="45">
        <v>2019</v>
      </c>
      <c r="M322" s="45">
        <v>5</v>
      </c>
      <c r="N322" s="44" t="s">
        <v>976</v>
      </c>
      <c r="O322" s="38" t="s">
        <v>1260</v>
      </c>
      <c r="P322" s="45">
        <v>143411</v>
      </c>
      <c r="Q322" s="46" t="s">
        <v>1261</v>
      </c>
      <c r="R322" s="48">
        <v>0.42399999999999999</v>
      </c>
      <c r="S322" s="45">
        <v>136</v>
      </c>
      <c r="T322" s="45">
        <v>170</v>
      </c>
      <c r="U322" s="45">
        <v>215</v>
      </c>
      <c r="V322" s="44" t="s">
        <v>1201</v>
      </c>
      <c r="W322" s="44" t="s">
        <v>38</v>
      </c>
      <c r="X322" s="6"/>
      <c r="Y322" s="6"/>
      <c r="Z322" s="6"/>
      <c r="AA322" s="6"/>
      <c r="AB322" s="6"/>
      <c r="AC322" s="6"/>
      <c r="AD322" s="6"/>
      <c r="AE322" s="6"/>
      <c r="AF322" s="6"/>
      <c r="AG322" s="6"/>
      <c r="AH322" s="6"/>
      <c r="AI322" s="6"/>
      <c r="AJ322" s="6"/>
      <c r="AK322" s="6"/>
      <c r="AL322" s="6"/>
      <c r="AM322" s="6"/>
      <c r="AN322" s="6"/>
      <c r="AO322" s="6"/>
      <c r="AP322" s="6"/>
    </row>
    <row r="323" spans="1:42" ht="11.25" customHeight="1" x14ac:dyDescent="0.3">
      <c r="A323" s="26">
        <v>317</v>
      </c>
      <c r="B323" s="38" t="s">
        <v>1262</v>
      </c>
      <c r="C323" s="39">
        <v>10</v>
      </c>
      <c r="D323" s="40">
        <v>420</v>
      </c>
      <c r="E323" s="30"/>
      <c r="F323" s="41">
        <f t="shared" si="1"/>
        <v>0</v>
      </c>
      <c r="G323" s="42" t="s">
        <v>1134</v>
      </c>
      <c r="H323" s="61"/>
      <c r="I323" s="44" t="s">
        <v>1263</v>
      </c>
      <c r="J323" s="44" t="s">
        <v>1128</v>
      </c>
      <c r="K323" s="45">
        <v>9786176795698</v>
      </c>
      <c r="L323" s="45">
        <v>2020</v>
      </c>
      <c r="M323" s="45">
        <v>1</v>
      </c>
      <c r="N323" s="44" t="s">
        <v>976</v>
      </c>
      <c r="O323" s="38" t="s">
        <v>1264</v>
      </c>
      <c r="P323" s="45">
        <v>203653</v>
      </c>
      <c r="Q323" s="46" t="s">
        <v>1265</v>
      </c>
      <c r="R323" s="47">
        <v>0.61499999999999999</v>
      </c>
      <c r="S323" s="45">
        <v>256</v>
      </c>
      <c r="T323" s="45">
        <v>150</v>
      </c>
      <c r="U323" s="45">
        <v>200</v>
      </c>
      <c r="V323" s="44" t="s">
        <v>325</v>
      </c>
      <c r="W323" s="44" t="s">
        <v>38</v>
      </c>
      <c r="X323" s="6"/>
      <c r="Y323" s="6"/>
      <c r="Z323" s="6"/>
      <c r="AA323" s="6"/>
      <c r="AB323" s="6"/>
      <c r="AC323" s="6"/>
      <c r="AD323" s="6"/>
      <c r="AE323" s="6"/>
      <c r="AF323" s="6"/>
      <c r="AG323" s="6"/>
      <c r="AH323" s="6"/>
      <c r="AI323" s="6"/>
      <c r="AJ323" s="6"/>
      <c r="AK323" s="6"/>
      <c r="AL323" s="6"/>
      <c r="AM323" s="6"/>
      <c r="AN323" s="6"/>
      <c r="AO323" s="6"/>
      <c r="AP323" s="6"/>
    </row>
    <row r="324" spans="1:42" ht="11.25" customHeight="1" x14ac:dyDescent="0.3">
      <c r="A324" s="26">
        <v>318</v>
      </c>
      <c r="B324" s="38" t="s">
        <v>1266</v>
      </c>
      <c r="C324" s="39">
        <v>10</v>
      </c>
      <c r="D324" s="40">
        <v>420</v>
      </c>
      <c r="E324" s="30"/>
      <c r="F324" s="41">
        <f t="shared" si="1"/>
        <v>0</v>
      </c>
      <c r="G324" s="42" t="s">
        <v>1134</v>
      </c>
      <c r="H324" s="42"/>
      <c r="I324" s="44" t="s">
        <v>1267</v>
      </c>
      <c r="J324" s="44" t="s">
        <v>1128</v>
      </c>
      <c r="K324" s="45">
        <v>9786176798736</v>
      </c>
      <c r="L324" s="45">
        <v>2021</v>
      </c>
      <c r="M324" s="45">
        <v>4</v>
      </c>
      <c r="N324" s="44" t="s">
        <v>976</v>
      </c>
      <c r="O324" s="38" t="s">
        <v>1268</v>
      </c>
      <c r="P324" s="45">
        <v>146084</v>
      </c>
      <c r="Q324" s="46" t="s">
        <v>1269</v>
      </c>
      <c r="R324" s="48">
        <v>0.63500000000000001</v>
      </c>
      <c r="S324" s="45">
        <v>256</v>
      </c>
      <c r="T324" s="45">
        <v>150</v>
      </c>
      <c r="U324" s="45">
        <v>200</v>
      </c>
      <c r="V324" s="44" t="s">
        <v>325</v>
      </c>
      <c r="W324" s="44" t="s">
        <v>38</v>
      </c>
      <c r="X324" s="6"/>
      <c r="Y324" s="6"/>
      <c r="Z324" s="6"/>
      <c r="AA324" s="6"/>
      <c r="AB324" s="6"/>
      <c r="AC324" s="6"/>
      <c r="AD324" s="6"/>
      <c r="AE324" s="6"/>
      <c r="AF324" s="6"/>
      <c r="AG324" s="6"/>
      <c r="AH324" s="6"/>
      <c r="AI324" s="6"/>
      <c r="AJ324" s="6"/>
      <c r="AK324" s="6"/>
      <c r="AL324" s="6"/>
      <c r="AM324" s="6"/>
      <c r="AN324" s="6"/>
      <c r="AO324" s="6"/>
      <c r="AP324" s="6"/>
    </row>
    <row r="325" spans="1:42" ht="11.25" customHeight="1" x14ac:dyDescent="0.3">
      <c r="A325" s="26">
        <v>319</v>
      </c>
      <c r="B325" s="49" t="s">
        <v>1270</v>
      </c>
      <c r="C325" s="50">
        <v>10</v>
      </c>
      <c r="D325" s="51">
        <v>450</v>
      </c>
      <c r="E325" s="30"/>
      <c r="F325" s="52">
        <f t="shared" si="1"/>
        <v>0</v>
      </c>
      <c r="G325" s="53" t="s">
        <v>1134</v>
      </c>
      <c r="H325" s="54" t="s">
        <v>49</v>
      </c>
      <c r="I325" s="55" t="s">
        <v>1271</v>
      </c>
      <c r="J325" s="55" t="s">
        <v>1128</v>
      </c>
      <c r="K325" s="56">
        <v>9789664481516</v>
      </c>
      <c r="L325" s="56">
        <v>2023</v>
      </c>
      <c r="M325" s="57">
        <v>11</v>
      </c>
      <c r="N325" s="55" t="s">
        <v>976</v>
      </c>
      <c r="O325" s="49" t="s">
        <v>1272</v>
      </c>
      <c r="P325" s="56">
        <v>202272</v>
      </c>
      <c r="Q325" s="57" t="s">
        <v>1273</v>
      </c>
      <c r="R325" s="78">
        <v>0.62</v>
      </c>
      <c r="S325" s="56">
        <v>256</v>
      </c>
      <c r="T325" s="56">
        <v>150</v>
      </c>
      <c r="U325" s="56">
        <v>200</v>
      </c>
      <c r="V325" s="55" t="s">
        <v>325</v>
      </c>
      <c r="W325" s="55" t="s">
        <v>38</v>
      </c>
      <c r="X325" s="6"/>
      <c r="Y325" s="6"/>
      <c r="Z325" s="6"/>
      <c r="AA325" s="6"/>
      <c r="AB325" s="6"/>
      <c r="AC325" s="6"/>
      <c r="AD325" s="6"/>
      <c r="AE325" s="6"/>
      <c r="AF325" s="6"/>
      <c r="AG325" s="6"/>
      <c r="AH325" s="6"/>
      <c r="AI325" s="6"/>
      <c r="AJ325" s="6"/>
      <c r="AK325" s="6"/>
      <c r="AL325" s="6"/>
      <c r="AM325" s="6"/>
      <c r="AN325" s="6"/>
      <c r="AO325" s="6"/>
      <c r="AP325" s="6"/>
    </row>
    <row r="326" spans="1:42" ht="11.25" customHeight="1" x14ac:dyDescent="0.3">
      <c r="A326" s="26">
        <v>320</v>
      </c>
      <c r="B326" s="38" t="s">
        <v>1274</v>
      </c>
      <c r="C326" s="39">
        <v>10</v>
      </c>
      <c r="D326" s="40">
        <v>300</v>
      </c>
      <c r="E326" s="30"/>
      <c r="F326" s="41">
        <f t="shared" si="1"/>
        <v>0</v>
      </c>
      <c r="G326" s="42" t="s">
        <v>1220</v>
      </c>
      <c r="H326" s="42"/>
      <c r="I326" s="44" t="s">
        <v>1275</v>
      </c>
      <c r="J326" s="44" t="s">
        <v>1128</v>
      </c>
      <c r="K326" s="45">
        <v>9786176798996</v>
      </c>
      <c r="L326" s="45">
        <v>2021</v>
      </c>
      <c r="M326" s="45">
        <v>5</v>
      </c>
      <c r="N326" s="44" t="s">
        <v>976</v>
      </c>
      <c r="O326" s="38" t="s">
        <v>1276</v>
      </c>
      <c r="P326" s="45">
        <v>148886</v>
      </c>
      <c r="Q326" s="46" t="s">
        <v>1277</v>
      </c>
      <c r="R326" s="48">
        <v>0.63</v>
      </c>
      <c r="S326" s="45">
        <v>72</v>
      </c>
      <c r="T326" s="45">
        <v>218</v>
      </c>
      <c r="U326" s="45">
        <v>290</v>
      </c>
      <c r="V326" s="44" t="s">
        <v>1278</v>
      </c>
      <c r="W326" s="44" t="s">
        <v>38</v>
      </c>
      <c r="X326" s="6"/>
      <c r="Y326" s="6"/>
      <c r="Z326" s="6"/>
      <c r="AA326" s="6"/>
      <c r="AB326" s="6"/>
      <c r="AC326" s="6"/>
      <c r="AD326" s="6"/>
      <c r="AE326" s="6"/>
      <c r="AF326" s="6"/>
      <c r="AG326" s="6"/>
      <c r="AH326" s="6"/>
      <c r="AI326" s="6"/>
      <c r="AJ326" s="6"/>
      <c r="AK326" s="6"/>
      <c r="AL326" s="6"/>
      <c r="AM326" s="6"/>
      <c r="AN326" s="6"/>
      <c r="AO326" s="6"/>
      <c r="AP326" s="6"/>
    </row>
    <row r="327" spans="1:42" ht="11.25" hidden="1" customHeight="1" x14ac:dyDescent="0.3">
      <c r="A327" s="26">
        <v>321</v>
      </c>
      <c r="B327" s="38" t="s">
        <v>1279</v>
      </c>
      <c r="C327" s="39">
        <v>10</v>
      </c>
      <c r="D327" s="40">
        <v>220</v>
      </c>
      <c r="E327" s="30"/>
      <c r="F327" s="41">
        <f t="shared" si="1"/>
        <v>0</v>
      </c>
      <c r="G327" s="42" t="s">
        <v>1134</v>
      </c>
      <c r="H327" s="60" t="s">
        <v>60</v>
      </c>
      <c r="I327" s="44" t="s">
        <v>1280</v>
      </c>
      <c r="J327" s="44" t="s">
        <v>1128</v>
      </c>
      <c r="K327" s="45">
        <v>9789664480311</v>
      </c>
      <c r="L327" s="45">
        <v>2022</v>
      </c>
      <c r="M327" s="45">
        <v>7</v>
      </c>
      <c r="N327" s="44" t="s">
        <v>976</v>
      </c>
      <c r="O327" s="38" t="s">
        <v>1281</v>
      </c>
      <c r="P327" s="45">
        <v>172895</v>
      </c>
      <c r="Q327" s="46" t="s">
        <v>1282</v>
      </c>
      <c r="R327" s="48">
        <v>0.307</v>
      </c>
      <c r="S327" s="45">
        <v>72</v>
      </c>
      <c r="T327" s="45">
        <v>170</v>
      </c>
      <c r="U327" s="45">
        <v>215</v>
      </c>
      <c r="V327" s="44" t="s">
        <v>1201</v>
      </c>
      <c r="W327" s="44" t="s">
        <v>38</v>
      </c>
      <c r="X327" s="6"/>
      <c r="Y327" s="6"/>
      <c r="Z327" s="6"/>
      <c r="AA327" s="6"/>
      <c r="AB327" s="6"/>
      <c r="AC327" s="6"/>
      <c r="AD327" s="6"/>
      <c r="AE327" s="6"/>
      <c r="AF327" s="6"/>
      <c r="AG327" s="6"/>
      <c r="AH327" s="6"/>
      <c r="AI327" s="6"/>
      <c r="AJ327" s="6"/>
      <c r="AK327" s="6"/>
      <c r="AL327" s="6"/>
      <c r="AM327" s="6"/>
      <c r="AN327" s="6"/>
      <c r="AO327" s="6"/>
      <c r="AP327" s="6"/>
    </row>
    <row r="328" spans="1:42" ht="11.25" customHeight="1" x14ac:dyDescent="0.3">
      <c r="A328" s="26">
        <v>322</v>
      </c>
      <c r="B328" s="38" t="s">
        <v>1283</v>
      </c>
      <c r="C328" s="39">
        <v>20</v>
      </c>
      <c r="D328" s="40">
        <v>220</v>
      </c>
      <c r="E328" s="30"/>
      <c r="F328" s="41">
        <f t="shared" si="1"/>
        <v>0</v>
      </c>
      <c r="G328" s="42" t="s">
        <v>1134</v>
      </c>
      <c r="H328" s="43"/>
      <c r="I328" s="44" t="s">
        <v>1280</v>
      </c>
      <c r="J328" s="44" t="s">
        <v>1128</v>
      </c>
      <c r="K328" s="45">
        <v>9786176799474</v>
      </c>
      <c r="L328" s="45">
        <v>2021</v>
      </c>
      <c r="M328" s="45">
        <v>9</v>
      </c>
      <c r="N328" s="44" t="s">
        <v>976</v>
      </c>
      <c r="O328" s="38" t="s">
        <v>1284</v>
      </c>
      <c r="P328" s="45">
        <v>156595</v>
      </c>
      <c r="Q328" s="46" t="s">
        <v>1285</v>
      </c>
      <c r="R328" s="47">
        <v>0.26200000000000001</v>
      </c>
      <c r="S328" s="45">
        <v>32</v>
      </c>
      <c r="T328" s="45">
        <v>205</v>
      </c>
      <c r="U328" s="45">
        <v>240</v>
      </c>
      <c r="V328" s="44" t="s">
        <v>1286</v>
      </c>
      <c r="W328" s="44" t="s">
        <v>38</v>
      </c>
      <c r="X328" s="6"/>
      <c r="Y328" s="6"/>
      <c r="Z328" s="6"/>
      <c r="AA328" s="6"/>
      <c r="AB328" s="6"/>
      <c r="AC328" s="6"/>
      <c r="AD328" s="6"/>
      <c r="AE328" s="6"/>
      <c r="AF328" s="6"/>
      <c r="AG328" s="6"/>
      <c r="AH328" s="6"/>
      <c r="AI328" s="6"/>
      <c r="AJ328" s="6"/>
      <c r="AK328" s="6"/>
      <c r="AL328" s="6"/>
      <c r="AM328" s="6"/>
      <c r="AN328" s="6"/>
      <c r="AO328" s="6"/>
      <c r="AP328" s="6"/>
    </row>
    <row r="329" spans="1:42" ht="11.25" customHeight="1" x14ac:dyDescent="0.3">
      <c r="A329" s="26">
        <v>323</v>
      </c>
      <c r="B329" s="38" t="s">
        <v>1287</v>
      </c>
      <c r="C329" s="59">
        <v>10</v>
      </c>
      <c r="D329" s="40">
        <v>400</v>
      </c>
      <c r="E329" s="30"/>
      <c r="F329" s="41">
        <f t="shared" si="1"/>
        <v>0</v>
      </c>
      <c r="G329" s="42" t="s">
        <v>1220</v>
      </c>
      <c r="H329" s="60"/>
      <c r="I329" s="44" t="s">
        <v>1288</v>
      </c>
      <c r="J329" s="44" t="s">
        <v>1128</v>
      </c>
      <c r="K329" s="45">
        <v>9789666799794</v>
      </c>
      <c r="L329" s="45">
        <v>2022</v>
      </c>
      <c r="M329" s="45">
        <v>3</v>
      </c>
      <c r="N329" s="44" t="s">
        <v>976</v>
      </c>
      <c r="O329" s="38" t="s">
        <v>1289</v>
      </c>
      <c r="P329" s="45">
        <v>161174</v>
      </c>
      <c r="Q329" s="46" t="s">
        <v>1290</v>
      </c>
      <c r="R329" s="48">
        <v>0.625</v>
      </c>
      <c r="S329" s="45">
        <v>96</v>
      </c>
      <c r="T329" s="45">
        <v>210</v>
      </c>
      <c r="U329" s="45">
        <v>270</v>
      </c>
      <c r="V329" s="44" t="s">
        <v>1291</v>
      </c>
      <c r="W329" s="44" t="s">
        <v>38</v>
      </c>
      <c r="X329" s="6"/>
      <c r="Y329" s="6"/>
      <c r="Z329" s="6"/>
      <c r="AA329" s="6"/>
      <c r="AB329" s="6"/>
      <c r="AC329" s="6"/>
      <c r="AD329" s="6"/>
      <c r="AE329" s="6"/>
      <c r="AF329" s="6"/>
      <c r="AG329" s="6"/>
      <c r="AH329" s="6"/>
      <c r="AI329" s="6"/>
      <c r="AJ329" s="6"/>
      <c r="AK329" s="6"/>
      <c r="AL329" s="6"/>
      <c r="AM329" s="6"/>
      <c r="AN329" s="6"/>
      <c r="AO329" s="6"/>
      <c r="AP329" s="6"/>
    </row>
    <row r="330" spans="1:42" ht="11.25" customHeight="1" x14ac:dyDescent="0.3">
      <c r="A330" s="26">
        <v>324</v>
      </c>
      <c r="B330" s="38" t="s">
        <v>1292</v>
      </c>
      <c r="C330" s="39">
        <v>8</v>
      </c>
      <c r="D330" s="40">
        <v>220</v>
      </c>
      <c r="E330" s="30"/>
      <c r="F330" s="41">
        <f t="shared" si="1"/>
        <v>0</v>
      </c>
      <c r="G330" s="42" t="s">
        <v>1220</v>
      </c>
      <c r="H330" s="42"/>
      <c r="I330" s="44" t="s">
        <v>1293</v>
      </c>
      <c r="J330" s="44" t="s">
        <v>1128</v>
      </c>
      <c r="K330" s="45">
        <v>9786176799344</v>
      </c>
      <c r="L330" s="45">
        <v>2021</v>
      </c>
      <c r="M330" s="45">
        <v>7</v>
      </c>
      <c r="N330" s="44" t="s">
        <v>976</v>
      </c>
      <c r="O330" s="38" t="s">
        <v>1294</v>
      </c>
      <c r="P330" s="45">
        <v>153490</v>
      </c>
      <c r="Q330" s="46" t="s">
        <v>1295</v>
      </c>
      <c r="R330" s="48">
        <v>0.67500000000000004</v>
      </c>
      <c r="S330" s="45">
        <v>80</v>
      </c>
      <c r="T330" s="45">
        <v>218</v>
      </c>
      <c r="U330" s="45">
        <v>290</v>
      </c>
      <c r="V330" s="44" t="s">
        <v>1278</v>
      </c>
      <c r="W330" s="44" t="s">
        <v>38</v>
      </c>
      <c r="X330" s="6"/>
      <c r="Y330" s="6"/>
      <c r="Z330" s="6"/>
      <c r="AA330" s="6"/>
      <c r="AB330" s="6"/>
      <c r="AC330" s="6"/>
      <c r="AD330" s="6"/>
      <c r="AE330" s="6"/>
      <c r="AF330" s="6"/>
      <c r="AG330" s="6"/>
      <c r="AH330" s="6"/>
      <c r="AI330" s="6"/>
      <c r="AJ330" s="6"/>
      <c r="AK330" s="6"/>
      <c r="AL330" s="6"/>
      <c r="AM330" s="6"/>
      <c r="AN330" s="6"/>
      <c r="AO330" s="6"/>
      <c r="AP330" s="6"/>
    </row>
    <row r="331" spans="1:42" ht="11.25" customHeight="1" x14ac:dyDescent="0.3">
      <c r="A331" s="26">
        <v>325</v>
      </c>
      <c r="B331" s="38" t="s">
        <v>1296</v>
      </c>
      <c r="C331" s="39">
        <v>10</v>
      </c>
      <c r="D331" s="40">
        <v>350</v>
      </c>
      <c r="E331" s="30"/>
      <c r="F331" s="41">
        <f t="shared" si="1"/>
        <v>0</v>
      </c>
      <c r="G331" s="42" t="s">
        <v>1134</v>
      </c>
      <c r="H331" s="42"/>
      <c r="I331" s="44" t="s">
        <v>1297</v>
      </c>
      <c r="J331" s="44" t="s">
        <v>1128</v>
      </c>
      <c r="K331" s="45">
        <v>9789664481011</v>
      </c>
      <c r="L331" s="45">
        <v>2023</v>
      </c>
      <c r="M331" s="45">
        <v>3</v>
      </c>
      <c r="N331" s="44" t="s">
        <v>976</v>
      </c>
      <c r="O331" s="38" t="s">
        <v>1298</v>
      </c>
      <c r="P331" s="45">
        <v>187966</v>
      </c>
      <c r="Q331" s="46" t="s">
        <v>1299</v>
      </c>
      <c r="R331" s="48">
        <v>0.28999999999999998</v>
      </c>
      <c r="S331" s="45">
        <v>56</v>
      </c>
      <c r="T331" s="45">
        <v>190</v>
      </c>
      <c r="U331" s="45">
        <v>230</v>
      </c>
      <c r="V331" s="44" t="s">
        <v>252</v>
      </c>
      <c r="W331" s="44" t="s">
        <v>38</v>
      </c>
      <c r="X331" s="6"/>
      <c r="Y331" s="6"/>
      <c r="Z331" s="6"/>
      <c r="AA331" s="6"/>
      <c r="AB331" s="6"/>
      <c r="AC331" s="6"/>
      <c r="AD331" s="6"/>
      <c r="AE331" s="6"/>
      <c r="AF331" s="6"/>
      <c r="AG331" s="6"/>
      <c r="AH331" s="6"/>
      <c r="AI331" s="6"/>
      <c r="AJ331" s="6"/>
      <c r="AK331" s="6"/>
      <c r="AL331" s="6"/>
      <c r="AM331" s="6"/>
      <c r="AN331" s="6"/>
      <c r="AO331" s="6"/>
      <c r="AP331" s="6"/>
    </row>
    <row r="332" spans="1:42" ht="11.25" customHeight="1" x14ac:dyDescent="0.3">
      <c r="A332" s="26">
        <v>326</v>
      </c>
      <c r="B332" s="49" t="s">
        <v>1300</v>
      </c>
      <c r="C332" s="50">
        <v>10</v>
      </c>
      <c r="D332" s="51">
        <v>380</v>
      </c>
      <c r="E332" s="30"/>
      <c r="F332" s="52">
        <f t="shared" si="1"/>
        <v>0</v>
      </c>
      <c r="G332" s="53" t="s">
        <v>1220</v>
      </c>
      <c r="H332" s="54" t="s">
        <v>49</v>
      </c>
      <c r="I332" s="55" t="s">
        <v>1301</v>
      </c>
      <c r="J332" s="55" t="s">
        <v>1128</v>
      </c>
      <c r="K332" s="56">
        <v>9789664481110</v>
      </c>
      <c r="L332" s="56">
        <v>2023</v>
      </c>
      <c r="M332" s="57">
        <v>12</v>
      </c>
      <c r="N332" s="55" t="s">
        <v>976</v>
      </c>
      <c r="O332" s="49" t="s">
        <v>1302</v>
      </c>
      <c r="P332" s="56">
        <v>204552</v>
      </c>
      <c r="Q332" s="57" t="s">
        <v>1303</v>
      </c>
      <c r="R332" s="78">
        <v>0.65</v>
      </c>
      <c r="S332" s="56">
        <v>88</v>
      </c>
      <c r="T332" s="56">
        <v>220</v>
      </c>
      <c r="U332" s="56">
        <v>290</v>
      </c>
      <c r="V332" s="55" t="s">
        <v>1177</v>
      </c>
      <c r="W332" s="55" t="s">
        <v>38</v>
      </c>
      <c r="X332" s="6"/>
      <c r="Y332" s="6"/>
      <c r="Z332" s="6"/>
      <c r="AA332" s="6"/>
      <c r="AB332" s="6"/>
      <c r="AC332" s="6"/>
      <c r="AD332" s="6"/>
      <c r="AE332" s="6"/>
      <c r="AF332" s="6"/>
      <c r="AG332" s="6"/>
      <c r="AH332" s="6"/>
      <c r="AI332" s="6"/>
      <c r="AJ332" s="6"/>
      <c r="AK332" s="6"/>
      <c r="AL332" s="6"/>
      <c r="AM332" s="6"/>
      <c r="AN332" s="6"/>
      <c r="AO332" s="6"/>
      <c r="AP332" s="6"/>
    </row>
    <row r="333" spans="1:42" ht="11.25" customHeight="1" x14ac:dyDescent="0.3">
      <c r="A333" s="26">
        <v>327</v>
      </c>
      <c r="B333" s="38" t="s">
        <v>1304</v>
      </c>
      <c r="C333" s="39">
        <v>8</v>
      </c>
      <c r="D333" s="40">
        <v>500</v>
      </c>
      <c r="E333" s="30"/>
      <c r="F333" s="41">
        <f t="shared" si="1"/>
        <v>0</v>
      </c>
      <c r="G333" s="42" t="s">
        <v>1220</v>
      </c>
      <c r="H333" s="61"/>
      <c r="I333" s="44" t="s">
        <v>1305</v>
      </c>
      <c r="J333" s="44" t="s">
        <v>1128</v>
      </c>
      <c r="K333" s="45">
        <v>9786176797661</v>
      </c>
      <c r="L333" s="45">
        <v>2020</v>
      </c>
      <c r="M333" s="45">
        <v>4</v>
      </c>
      <c r="N333" s="44" t="s">
        <v>976</v>
      </c>
      <c r="O333" s="38" t="s">
        <v>1306</v>
      </c>
      <c r="P333" s="45">
        <v>209126</v>
      </c>
      <c r="Q333" s="46" t="s">
        <v>1307</v>
      </c>
      <c r="R333" s="48">
        <v>0.77500000000000002</v>
      </c>
      <c r="S333" s="45">
        <v>100</v>
      </c>
      <c r="T333" s="45">
        <v>245</v>
      </c>
      <c r="U333" s="45">
        <v>265</v>
      </c>
      <c r="V333" s="44" t="s">
        <v>1308</v>
      </c>
      <c r="W333" s="44" t="s">
        <v>38</v>
      </c>
      <c r="X333" s="6"/>
      <c r="Y333" s="6"/>
      <c r="Z333" s="6"/>
      <c r="AA333" s="6"/>
      <c r="AB333" s="6"/>
      <c r="AC333" s="6"/>
      <c r="AD333" s="6"/>
      <c r="AE333" s="6"/>
      <c r="AF333" s="6"/>
      <c r="AG333" s="6"/>
      <c r="AH333" s="6"/>
      <c r="AI333" s="6"/>
      <c r="AJ333" s="6"/>
      <c r="AK333" s="6"/>
      <c r="AL333" s="6"/>
      <c r="AM333" s="6"/>
      <c r="AN333" s="6"/>
      <c r="AO333" s="6"/>
      <c r="AP333" s="6"/>
    </row>
    <row r="334" spans="1:42" ht="11.25" hidden="1" customHeight="1" x14ac:dyDescent="0.3">
      <c r="A334" s="26">
        <v>328</v>
      </c>
      <c r="B334" s="38" t="s">
        <v>1309</v>
      </c>
      <c r="C334" s="39">
        <v>10</v>
      </c>
      <c r="D334" s="40">
        <v>200</v>
      </c>
      <c r="E334" s="30"/>
      <c r="F334" s="41">
        <f t="shared" si="1"/>
        <v>0</v>
      </c>
      <c r="G334" s="42" t="s">
        <v>1220</v>
      </c>
      <c r="H334" s="61" t="s">
        <v>60</v>
      </c>
      <c r="I334" s="44" t="s">
        <v>1310</v>
      </c>
      <c r="J334" s="44" t="s">
        <v>1128</v>
      </c>
      <c r="K334" s="45">
        <v>9786176797357</v>
      </c>
      <c r="L334" s="45">
        <v>2019</v>
      </c>
      <c r="M334" s="45">
        <v>11</v>
      </c>
      <c r="N334" s="44" t="s">
        <v>976</v>
      </c>
      <c r="O334" s="38" t="s">
        <v>1311</v>
      </c>
      <c r="P334" s="45">
        <v>199107</v>
      </c>
      <c r="Q334" s="46" t="s">
        <v>1312</v>
      </c>
      <c r="R334" s="48">
        <v>0.54500000000000004</v>
      </c>
      <c r="S334" s="45">
        <v>64</v>
      </c>
      <c r="T334" s="45">
        <v>245</v>
      </c>
      <c r="U334" s="45">
        <v>290</v>
      </c>
      <c r="V334" s="44" t="s">
        <v>1313</v>
      </c>
      <c r="W334" s="44" t="s">
        <v>38</v>
      </c>
      <c r="X334" s="6"/>
      <c r="Y334" s="6"/>
      <c r="Z334" s="6"/>
      <c r="AA334" s="6"/>
      <c r="AB334" s="6"/>
      <c r="AC334" s="6"/>
      <c r="AD334" s="6"/>
      <c r="AE334" s="6"/>
      <c r="AF334" s="6"/>
      <c r="AG334" s="6"/>
      <c r="AH334" s="6"/>
      <c r="AI334" s="6"/>
      <c r="AJ334" s="6"/>
      <c r="AK334" s="6"/>
      <c r="AL334" s="6"/>
      <c r="AM334" s="6"/>
      <c r="AN334" s="6"/>
      <c r="AO334" s="6"/>
      <c r="AP334" s="6"/>
    </row>
    <row r="335" spans="1:42" ht="11.25" customHeight="1" x14ac:dyDescent="0.3">
      <c r="A335" s="26">
        <v>329</v>
      </c>
      <c r="B335" s="38" t="s">
        <v>1314</v>
      </c>
      <c r="C335" s="39">
        <v>10</v>
      </c>
      <c r="D335" s="40">
        <v>280</v>
      </c>
      <c r="E335" s="30"/>
      <c r="F335" s="41">
        <f t="shared" si="1"/>
        <v>0</v>
      </c>
      <c r="G335" s="42" t="s">
        <v>1315</v>
      </c>
      <c r="H335" s="42"/>
      <c r="I335" s="44" t="s">
        <v>1316</v>
      </c>
      <c r="J335" s="44" t="s">
        <v>1317</v>
      </c>
      <c r="K335" s="45">
        <v>9789664480373</v>
      </c>
      <c r="L335" s="45">
        <v>2022</v>
      </c>
      <c r="M335" s="45">
        <v>9</v>
      </c>
      <c r="N335" s="44" t="s">
        <v>1318</v>
      </c>
      <c r="O335" s="38" t="s">
        <v>1319</v>
      </c>
      <c r="P335" s="45">
        <v>175824</v>
      </c>
      <c r="Q335" s="46" t="s">
        <v>1320</v>
      </c>
      <c r="R335" s="48">
        <v>0.45500000000000002</v>
      </c>
      <c r="S335" s="45">
        <v>40</v>
      </c>
      <c r="T335" s="45">
        <v>218</v>
      </c>
      <c r="U335" s="45">
        <v>290</v>
      </c>
      <c r="V335" s="44" t="s">
        <v>1321</v>
      </c>
      <c r="W335" s="44" t="s">
        <v>38</v>
      </c>
      <c r="X335" s="6"/>
      <c r="Y335" s="6"/>
      <c r="Z335" s="6"/>
      <c r="AA335" s="6"/>
      <c r="AB335" s="6"/>
      <c r="AC335" s="6"/>
      <c r="AD335" s="6"/>
      <c r="AE335" s="6"/>
      <c r="AF335" s="6"/>
      <c r="AG335" s="6"/>
      <c r="AH335" s="6"/>
      <c r="AI335" s="6"/>
      <c r="AJ335" s="6"/>
      <c r="AK335" s="6"/>
      <c r="AL335" s="6"/>
      <c r="AM335" s="6"/>
      <c r="AN335" s="6"/>
      <c r="AO335" s="6"/>
      <c r="AP335" s="6"/>
    </row>
    <row r="336" spans="1:42" ht="11.25" customHeight="1" x14ac:dyDescent="0.3">
      <c r="A336" s="26">
        <v>330</v>
      </c>
      <c r="B336" s="38" t="s">
        <v>1322</v>
      </c>
      <c r="C336" s="39">
        <v>5</v>
      </c>
      <c r="D336" s="40">
        <v>600</v>
      </c>
      <c r="E336" s="30"/>
      <c r="F336" s="41">
        <f t="shared" si="1"/>
        <v>0</v>
      </c>
      <c r="G336" s="42" t="s">
        <v>1134</v>
      </c>
      <c r="H336" s="42"/>
      <c r="I336" s="44" t="s">
        <v>1323</v>
      </c>
      <c r="J336" s="44" t="s">
        <v>1317</v>
      </c>
      <c r="K336" s="45">
        <v>9789664481271</v>
      </c>
      <c r="L336" s="45">
        <v>2023</v>
      </c>
      <c r="M336" s="45">
        <v>5</v>
      </c>
      <c r="N336" s="44" t="s">
        <v>1318</v>
      </c>
      <c r="O336" s="38" t="s">
        <v>1324</v>
      </c>
      <c r="P336" s="45">
        <v>192104</v>
      </c>
      <c r="Q336" s="46" t="s">
        <v>1325</v>
      </c>
      <c r="R336" s="48">
        <v>0.94499999999999995</v>
      </c>
      <c r="S336" s="45">
        <v>64</v>
      </c>
      <c r="T336" s="45">
        <v>280</v>
      </c>
      <c r="U336" s="45">
        <v>340</v>
      </c>
      <c r="V336" s="44" t="s">
        <v>1326</v>
      </c>
      <c r="W336" s="44" t="s">
        <v>38</v>
      </c>
      <c r="X336" s="6"/>
      <c r="Y336" s="6"/>
      <c r="Z336" s="6"/>
      <c r="AA336" s="6"/>
      <c r="AB336" s="6"/>
      <c r="AC336" s="6"/>
      <c r="AD336" s="6"/>
      <c r="AE336" s="6"/>
      <c r="AF336" s="6"/>
      <c r="AG336" s="6"/>
      <c r="AH336" s="6"/>
      <c r="AI336" s="6"/>
      <c r="AJ336" s="6"/>
      <c r="AK336" s="6"/>
      <c r="AL336" s="6"/>
      <c r="AM336" s="6"/>
      <c r="AN336" s="6"/>
      <c r="AO336" s="6"/>
      <c r="AP336" s="6"/>
    </row>
    <row r="337" spans="1:42" ht="11.25" customHeight="1" x14ac:dyDescent="0.3">
      <c r="A337" s="26">
        <v>331</v>
      </c>
      <c r="B337" s="38" t="s">
        <v>1327</v>
      </c>
      <c r="C337" s="39">
        <v>10</v>
      </c>
      <c r="D337" s="40">
        <v>250</v>
      </c>
      <c r="E337" s="30"/>
      <c r="F337" s="41">
        <f t="shared" si="1"/>
        <v>0</v>
      </c>
      <c r="G337" s="42" t="s">
        <v>1315</v>
      </c>
      <c r="H337" s="43" t="s">
        <v>31</v>
      </c>
      <c r="I337" s="44" t="s">
        <v>1323</v>
      </c>
      <c r="J337" s="44" t="s">
        <v>1317</v>
      </c>
      <c r="K337" s="45">
        <v>9786176798668</v>
      </c>
      <c r="L337" s="45">
        <v>2021</v>
      </c>
      <c r="M337" s="45">
        <v>2</v>
      </c>
      <c r="N337" s="44" t="s">
        <v>1318</v>
      </c>
      <c r="O337" s="38" t="s">
        <v>1328</v>
      </c>
      <c r="P337" s="45">
        <v>144260</v>
      </c>
      <c r="Q337" s="46" t="s">
        <v>1329</v>
      </c>
      <c r="R337" s="48">
        <v>0.745</v>
      </c>
      <c r="S337" s="45">
        <v>28</v>
      </c>
      <c r="T337" s="45">
        <v>230</v>
      </c>
      <c r="U337" s="45">
        <v>310</v>
      </c>
      <c r="V337" s="44" t="s">
        <v>1330</v>
      </c>
      <c r="W337" s="44" t="s">
        <v>38</v>
      </c>
      <c r="X337" s="6"/>
      <c r="Y337" s="6"/>
      <c r="Z337" s="6"/>
      <c r="AA337" s="6"/>
      <c r="AB337" s="6"/>
      <c r="AC337" s="6"/>
      <c r="AD337" s="6"/>
      <c r="AE337" s="6"/>
      <c r="AF337" s="6"/>
      <c r="AG337" s="6"/>
      <c r="AH337" s="6"/>
      <c r="AI337" s="6"/>
      <c r="AJ337" s="6"/>
      <c r="AK337" s="6"/>
      <c r="AL337" s="6"/>
      <c r="AM337" s="6"/>
      <c r="AN337" s="6"/>
      <c r="AO337" s="6"/>
      <c r="AP337" s="6"/>
    </row>
    <row r="338" spans="1:42" ht="11.25" hidden="1" customHeight="1" x14ac:dyDescent="0.3">
      <c r="A338" s="26">
        <v>332</v>
      </c>
      <c r="B338" s="38" t="s">
        <v>1331</v>
      </c>
      <c r="C338" s="39">
        <v>10</v>
      </c>
      <c r="D338" s="40">
        <v>400</v>
      </c>
      <c r="E338" s="30"/>
      <c r="F338" s="41">
        <f t="shared" si="1"/>
        <v>0</v>
      </c>
      <c r="G338" s="42" t="s">
        <v>1315</v>
      </c>
      <c r="H338" s="60" t="s">
        <v>60</v>
      </c>
      <c r="I338" s="44" t="s">
        <v>1323</v>
      </c>
      <c r="J338" s="44" t="s">
        <v>1317</v>
      </c>
      <c r="K338" s="45">
        <v>9786176792789</v>
      </c>
      <c r="L338" s="45">
        <v>2016</v>
      </c>
      <c r="M338" s="45">
        <v>4</v>
      </c>
      <c r="N338" s="44" t="s">
        <v>1318</v>
      </c>
      <c r="O338" s="38" t="s">
        <v>1332</v>
      </c>
      <c r="P338" s="45">
        <v>121680</v>
      </c>
      <c r="Q338" s="46" t="s">
        <v>1333</v>
      </c>
      <c r="R338" s="47">
        <v>0.75</v>
      </c>
      <c r="S338" s="45">
        <v>28</v>
      </c>
      <c r="T338" s="45">
        <v>230</v>
      </c>
      <c r="U338" s="45">
        <v>310</v>
      </c>
      <c r="V338" s="44" t="s">
        <v>1330</v>
      </c>
      <c r="W338" s="44" t="s">
        <v>38</v>
      </c>
      <c r="X338" s="6"/>
      <c r="Y338" s="6"/>
      <c r="Z338" s="6"/>
      <c r="AA338" s="6"/>
      <c r="AB338" s="6"/>
      <c r="AC338" s="6"/>
      <c r="AD338" s="6"/>
      <c r="AE338" s="6"/>
      <c r="AF338" s="6"/>
      <c r="AG338" s="6"/>
      <c r="AH338" s="6"/>
      <c r="AI338" s="6"/>
      <c r="AJ338" s="6"/>
      <c r="AK338" s="6"/>
      <c r="AL338" s="6"/>
      <c r="AM338" s="6"/>
      <c r="AN338" s="6"/>
      <c r="AO338" s="6"/>
      <c r="AP338" s="6"/>
    </row>
    <row r="339" spans="1:42" ht="11.25" hidden="1" customHeight="1" x14ac:dyDescent="0.3">
      <c r="A339" s="26">
        <v>333</v>
      </c>
      <c r="B339" s="38" t="s">
        <v>1334</v>
      </c>
      <c r="C339" s="39">
        <v>10</v>
      </c>
      <c r="D339" s="40">
        <v>400</v>
      </c>
      <c r="E339" s="30"/>
      <c r="F339" s="41">
        <f t="shared" si="1"/>
        <v>0</v>
      </c>
      <c r="G339" s="42" t="s">
        <v>1315</v>
      </c>
      <c r="H339" s="60" t="s">
        <v>60</v>
      </c>
      <c r="I339" s="44" t="s">
        <v>1335</v>
      </c>
      <c r="J339" s="44" t="s">
        <v>1317</v>
      </c>
      <c r="K339" s="45">
        <v>9786176797036</v>
      </c>
      <c r="L339" s="45">
        <v>2019</v>
      </c>
      <c r="M339" s="45">
        <v>7</v>
      </c>
      <c r="N339" s="44" t="s">
        <v>1318</v>
      </c>
      <c r="O339" s="38" t="s">
        <v>1336</v>
      </c>
      <c r="P339" s="45">
        <v>146378</v>
      </c>
      <c r="Q339" s="46" t="s">
        <v>1337</v>
      </c>
      <c r="R339" s="48">
        <v>0.71699999999999997</v>
      </c>
      <c r="S339" s="45">
        <v>28</v>
      </c>
      <c r="T339" s="45">
        <v>230</v>
      </c>
      <c r="U339" s="45">
        <v>310</v>
      </c>
      <c r="V339" s="44" t="s">
        <v>1330</v>
      </c>
      <c r="W339" s="44" t="s">
        <v>38</v>
      </c>
      <c r="X339" s="6"/>
      <c r="Y339" s="6"/>
      <c r="Z339" s="6"/>
      <c r="AA339" s="6"/>
      <c r="AB339" s="6"/>
      <c r="AC339" s="6"/>
      <c r="AD339" s="6"/>
      <c r="AE339" s="6"/>
      <c r="AF339" s="6"/>
      <c r="AG339" s="6"/>
      <c r="AH339" s="6"/>
      <c r="AI339" s="6"/>
      <c r="AJ339" s="6"/>
      <c r="AK339" s="6"/>
      <c r="AL339" s="6"/>
      <c r="AM339" s="6"/>
      <c r="AN339" s="6"/>
      <c r="AO339" s="6"/>
      <c r="AP339" s="6"/>
    </row>
    <row r="340" spans="1:42" ht="11.25" hidden="1" customHeight="1" x14ac:dyDescent="0.3">
      <c r="A340" s="26">
        <v>334</v>
      </c>
      <c r="B340" s="27" t="s">
        <v>1338</v>
      </c>
      <c r="C340" s="63">
        <v>10</v>
      </c>
      <c r="D340" s="29">
        <v>280</v>
      </c>
      <c r="E340" s="30"/>
      <c r="F340" s="31">
        <f t="shared" si="1"/>
        <v>0</v>
      </c>
      <c r="G340" s="32" t="s">
        <v>1220</v>
      </c>
      <c r="H340" s="83" t="s">
        <v>60</v>
      </c>
      <c r="I340" s="34" t="s">
        <v>1339</v>
      </c>
      <c r="J340" s="34" t="s">
        <v>1128</v>
      </c>
      <c r="K340" s="35">
        <v>9786176797548</v>
      </c>
      <c r="L340" s="35">
        <v>2019</v>
      </c>
      <c r="M340" s="35">
        <v>12</v>
      </c>
      <c r="N340" s="34" t="s">
        <v>1318</v>
      </c>
      <c r="O340" s="27" t="s">
        <v>1340</v>
      </c>
      <c r="P340" s="35">
        <v>200131</v>
      </c>
      <c r="Q340" s="36" t="s">
        <v>1341</v>
      </c>
      <c r="R340" s="37">
        <v>0.29499999999999998</v>
      </c>
      <c r="S340" s="35">
        <v>150</v>
      </c>
      <c r="T340" s="35">
        <v>150</v>
      </c>
      <c r="U340" s="35">
        <v>190</v>
      </c>
      <c r="V340" s="34" t="s">
        <v>53</v>
      </c>
      <c r="W340" s="34" t="s">
        <v>38</v>
      </c>
      <c r="X340" s="6"/>
      <c r="Y340" s="6"/>
      <c r="Z340" s="6"/>
      <c r="AA340" s="6"/>
      <c r="AB340" s="6"/>
      <c r="AC340" s="6"/>
      <c r="AD340" s="6"/>
      <c r="AE340" s="6"/>
      <c r="AF340" s="6"/>
      <c r="AG340" s="6"/>
      <c r="AH340" s="6"/>
      <c r="AI340" s="6"/>
      <c r="AJ340" s="6"/>
      <c r="AK340" s="6"/>
      <c r="AL340" s="6"/>
      <c r="AM340" s="6"/>
      <c r="AN340" s="6"/>
      <c r="AO340" s="6"/>
      <c r="AP340" s="6"/>
    </row>
    <row r="341" spans="1:42" ht="11.25" customHeight="1" x14ac:dyDescent="0.3">
      <c r="A341" s="26">
        <v>335</v>
      </c>
      <c r="B341" s="38" t="s">
        <v>1342</v>
      </c>
      <c r="C341" s="39">
        <v>10</v>
      </c>
      <c r="D341" s="40">
        <v>320</v>
      </c>
      <c r="E341" s="30"/>
      <c r="F341" s="41">
        <f t="shared" si="1"/>
        <v>0</v>
      </c>
      <c r="G341" s="42" t="s">
        <v>1315</v>
      </c>
      <c r="H341" s="42"/>
      <c r="I341" s="44" t="s">
        <v>1343</v>
      </c>
      <c r="J341" s="44" t="s">
        <v>1317</v>
      </c>
      <c r="K341" s="45">
        <v>9789664481103</v>
      </c>
      <c r="L341" s="45">
        <v>2023</v>
      </c>
      <c r="M341" s="45">
        <v>8</v>
      </c>
      <c r="N341" s="44" t="s">
        <v>1318</v>
      </c>
      <c r="O341" s="38" t="s">
        <v>1344</v>
      </c>
      <c r="P341" s="45">
        <v>197898</v>
      </c>
      <c r="Q341" s="46" t="s">
        <v>1345</v>
      </c>
      <c r="R341" s="48">
        <v>0.45</v>
      </c>
      <c r="S341" s="45">
        <v>36</v>
      </c>
      <c r="T341" s="45">
        <v>290</v>
      </c>
      <c r="U341" s="45">
        <v>230</v>
      </c>
      <c r="V341" s="44" t="s">
        <v>1346</v>
      </c>
      <c r="W341" s="44" t="s">
        <v>38</v>
      </c>
      <c r="X341" s="6"/>
      <c r="Y341" s="6"/>
      <c r="Z341" s="6"/>
      <c r="AA341" s="6"/>
      <c r="AB341" s="6"/>
      <c r="AC341" s="6"/>
      <c r="AD341" s="6"/>
      <c r="AE341" s="6"/>
      <c r="AF341" s="6"/>
      <c r="AG341" s="6"/>
      <c r="AH341" s="6"/>
      <c r="AI341" s="6"/>
      <c r="AJ341" s="6"/>
      <c r="AK341" s="6"/>
      <c r="AL341" s="6"/>
      <c r="AM341" s="6"/>
      <c r="AN341" s="6"/>
      <c r="AO341" s="6"/>
      <c r="AP341" s="6"/>
    </row>
    <row r="342" spans="1:42" ht="11.25" customHeight="1" x14ac:dyDescent="0.3">
      <c r="A342" s="26">
        <v>336</v>
      </c>
      <c r="B342" s="38" t="s">
        <v>1347</v>
      </c>
      <c r="C342" s="39">
        <v>20</v>
      </c>
      <c r="D342" s="40">
        <v>120</v>
      </c>
      <c r="E342" s="30"/>
      <c r="F342" s="41">
        <f t="shared" si="1"/>
        <v>0</v>
      </c>
      <c r="G342" s="42" t="s">
        <v>1315</v>
      </c>
      <c r="H342" s="42"/>
      <c r="I342" s="44" t="s">
        <v>1348</v>
      </c>
      <c r="J342" s="44" t="s">
        <v>1128</v>
      </c>
      <c r="K342" s="45">
        <v>9786176798729</v>
      </c>
      <c r="L342" s="45">
        <v>2021</v>
      </c>
      <c r="M342" s="45">
        <v>3</v>
      </c>
      <c r="N342" s="44" t="s">
        <v>976</v>
      </c>
      <c r="O342" s="38" t="s">
        <v>1349</v>
      </c>
      <c r="P342" s="45">
        <v>145037</v>
      </c>
      <c r="Q342" s="46" t="s">
        <v>1350</v>
      </c>
      <c r="R342" s="48">
        <v>0.13700000000000001</v>
      </c>
      <c r="S342" s="45">
        <v>32</v>
      </c>
      <c r="T342" s="45">
        <v>160</v>
      </c>
      <c r="U342" s="45">
        <v>160</v>
      </c>
      <c r="V342" s="44" t="s">
        <v>1351</v>
      </c>
      <c r="W342" s="44" t="s">
        <v>38</v>
      </c>
      <c r="X342" s="6"/>
      <c r="Y342" s="6"/>
      <c r="Z342" s="6"/>
      <c r="AA342" s="6"/>
      <c r="AB342" s="6"/>
      <c r="AC342" s="6"/>
      <c r="AD342" s="6"/>
      <c r="AE342" s="6"/>
      <c r="AF342" s="6"/>
      <c r="AG342" s="6"/>
      <c r="AH342" s="6"/>
      <c r="AI342" s="6"/>
      <c r="AJ342" s="6"/>
      <c r="AK342" s="6"/>
      <c r="AL342" s="6"/>
      <c r="AM342" s="6"/>
      <c r="AN342" s="6"/>
      <c r="AO342" s="6"/>
      <c r="AP342" s="6"/>
    </row>
    <row r="343" spans="1:42" ht="11.25" customHeight="1" x14ac:dyDescent="0.3">
      <c r="A343" s="26">
        <v>337</v>
      </c>
      <c r="B343" s="38" t="s">
        <v>1352</v>
      </c>
      <c r="C343" s="39">
        <v>20</v>
      </c>
      <c r="D343" s="40">
        <v>120</v>
      </c>
      <c r="E343" s="30"/>
      <c r="F343" s="41">
        <f t="shared" si="1"/>
        <v>0</v>
      </c>
      <c r="G343" s="42" t="s">
        <v>1315</v>
      </c>
      <c r="H343" s="42"/>
      <c r="I343" s="44" t="s">
        <v>1348</v>
      </c>
      <c r="J343" s="44" t="s">
        <v>1128</v>
      </c>
      <c r="K343" s="45">
        <v>9786176798712</v>
      </c>
      <c r="L343" s="45">
        <v>2021</v>
      </c>
      <c r="M343" s="45">
        <v>3</v>
      </c>
      <c r="N343" s="44" t="s">
        <v>976</v>
      </c>
      <c r="O343" s="38" t="s">
        <v>1353</v>
      </c>
      <c r="P343" s="45">
        <v>145038</v>
      </c>
      <c r="Q343" s="46" t="s">
        <v>1354</v>
      </c>
      <c r="R343" s="48">
        <v>0.13700000000000001</v>
      </c>
      <c r="S343" s="45">
        <v>32</v>
      </c>
      <c r="T343" s="45">
        <v>160</v>
      </c>
      <c r="U343" s="45">
        <v>160</v>
      </c>
      <c r="V343" s="44" t="s">
        <v>1351</v>
      </c>
      <c r="W343" s="44" t="s">
        <v>38</v>
      </c>
      <c r="X343" s="6"/>
      <c r="Y343" s="6"/>
      <c r="Z343" s="6"/>
      <c r="AA343" s="6"/>
      <c r="AB343" s="6"/>
      <c r="AC343" s="6"/>
      <c r="AD343" s="6"/>
      <c r="AE343" s="6"/>
      <c r="AF343" s="6"/>
      <c r="AG343" s="6"/>
      <c r="AH343" s="6"/>
      <c r="AI343" s="6"/>
      <c r="AJ343" s="6"/>
      <c r="AK343" s="6"/>
      <c r="AL343" s="6"/>
      <c r="AM343" s="6"/>
      <c r="AN343" s="6"/>
      <c r="AO343" s="6"/>
      <c r="AP343" s="6"/>
    </row>
    <row r="344" spans="1:42" ht="11.25" customHeight="1" x14ac:dyDescent="0.3">
      <c r="A344" s="26">
        <v>338</v>
      </c>
      <c r="B344" s="38" t="s">
        <v>1355</v>
      </c>
      <c r="C344" s="39">
        <v>20</v>
      </c>
      <c r="D344" s="40">
        <v>120</v>
      </c>
      <c r="E344" s="30"/>
      <c r="F344" s="41">
        <f t="shared" si="1"/>
        <v>0</v>
      </c>
      <c r="G344" s="42" t="s">
        <v>1315</v>
      </c>
      <c r="H344" s="60"/>
      <c r="I344" s="44" t="s">
        <v>1348</v>
      </c>
      <c r="J344" s="44" t="s">
        <v>1128</v>
      </c>
      <c r="K344" s="45">
        <v>9786176798859</v>
      </c>
      <c r="L344" s="45">
        <v>2021</v>
      </c>
      <c r="M344" s="45">
        <v>3</v>
      </c>
      <c r="N344" s="44" t="s">
        <v>976</v>
      </c>
      <c r="O344" s="38" t="s">
        <v>1356</v>
      </c>
      <c r="P344" s="45">
        <v>145040</v>
      </c>
      <c r="Q344" s="46" t="s">
        <v>1357</v>
      </c>
      <c r="R344" s="47">
        <v>0.14699999999999999</v>
      </c>
      <c r="S344" s="45">
        <v>32</v>
      </c>
      <c r="T344" s="45">
        <v>160</v>
      </c>
      <c r="U344" s="45">
        <v>160</v>
      </c>
      <c r="V344" s="44" t="s">
        <v>1351</v>
      </c>
      <c r="W344" s="44" t="s">
        <v>38</v>
      </c>
      <c r="X344" s="6"/>
      <c r="Y344" s="6"/>
      <c r="Z344" s="6"/>
      <c r="AA344" s="6"/>
      <c r="AB344" s="6"/>
      <c r="AC344" s="6"/>
      <c r="AD344" s="6"/>
      <c r="AE344" s="6"/>
      <c r="AF344" s="6"/>
      <c r="AG344" s="6"/>
      <c r="AH344" s="6"/>
      <c r="AI344" s="6"/>
      <c r="AJ344" s="6"/>
      <c r="AK344" s="6"/>
      <c r="AL344" s="6"/>
      <c r="AM344" s="6"/>
      <c r="AN344" s="6"/>
      <c r="AO344" s="6"/>
      <c r="AP344" s="6"/>
    </row>
    <row r="345" spans="1:42" ht="11.25" customHeight="1" x14ac:dyDescent="0.3">
      <c r="A345" s="26">
        <v>339</v>
      </c>
      <c r="B345" s="38" t="s">
        <v>1358</v>
      </c>
      <c r="C345" s="39">
        <v>20</v>
      </c>
      <c r="D345" s="40">
        <v>120</v>
      </c>
      <c r="E345" s="30"/>
      <c r="F345" s="41">
        <f t="shared" si="1"/>
        <v>0</v>
      </c>
      <c r="G345" s="42" t="s">
        <v>1315</v>
      </c>
      <c r="H345" s="60"/>
      <c r="I345" s="44" t="s">
        <v>1348</v>
      </c>
      <c r="J345" s="44" t="s">
        <v>1128</v>
      </c>
      <c r="K345" s="45">
        <v>9786176798842</v>
      </c>
      <c r="L345" s="45">
        <v>2021</v>
      </c>
      <c r="M345" s="45">
        <v>3</v>
      </c>
      <c r="N345" s="44" t="s">
        <v>976</v>
      </c>
      <c r="O345" s="38" t="s">
        <v>1359</v>
      </c>
      <c r="P345" s="45">
        <v>145041</v>
      </c>
      <c r="Q345" s="46" t="s">
        <v>1360</v>
      </c>
      <c r="R345" s="47">
        <v>0.14699999999999999</v>
      </c>
      <c r="S345" s="45">
        <v>32</v>
      </c>
      <c r="T345" s="45">
        <v>160</v>
      </c>
      <c r="U345" s="45">
        <v>160</v>
      </c>
      <c r="V345" s="44" t="s">
        <v>1351</v>
      </c>
      <c r="W345" s="44" t="s">
        <v>38</v>
      </c>
      <c r="X345" s="6"/>
      <c r="Y345" s="6"/>
      <c r="Z345" s="6"/>
      <c r="AA345" s="6"/>
      <c r="AB345" s="6"/>
      <c r="AC345" s="6"/>
      <c r="AD345" s="6"/>
      <c r="AE345" s="6"/>
      <c r="AF345" s="6"/>
      <c r="AG345" s="6"/>
      <c r="AH345" s="6"/>
      <c r="AI345" s="6"/>
      <c r="AJ345" s="6"/>
      <c r="AK345" s="6"/>
      <c r="AL345" s="6"/>
      <c r="AM345" s="6"/>
      <c r="AN345" s="6"/>
      <c r="AO345" s="6"/>
      <c r="AP345" s="6"/>
    </row>
    <row r="346" spans="1:42" ht="11.25" customHeight="1" x14ac:dyDescent="0.3">
      <c r="A346" s="26">
        <v>340</v>
      </c>
      <c r="B346" s="49" t="s">
        <v>1361</v>
      </c>
      <c r="C346" s="50">
        <v>5</v>
      </c>
      <c r="D346" s="51">
        <v>500</v>
      </c>
      <c r="E346" s="30"/>
      <c r="F346" s="52">
        <f t="shared" si="1"/>
        <v>0</v>
      </c>
      <c r="G346" s="53" t="s">
        <v>1220</v>
      </c>
      <c r="H346" s="54" t="s">
        <v>49</v>
      </c>
      <c r="I346" s="55" t="s">
        <v>1362</v>
      </c>
      <c r="J346" s="55" t="s">
        <v>1128</v>
      </c>
      <c r="K346" s="56">
        <v>9789664482384</v>
      </c>
      <c r="L346" s="56">
        <v>2023</v>
      </c>
      <c r="M346" s="57">
        <v>12</v>
      </c>
      <c r="N346" s="55" t="s">
        <v>1318</v>
      </c>
      <c r="O346" s="49" t="s">
        <v>1363</v>
      </c>
      <c r="P346" s="56">
        <v>204104</v>
      </c>
      <c r="Q346" s="57" t="s">
        <v>1364</v>
      </c>
      <c r="R346" s="78">
        <v>0.67500000000000004</v>
      </c>
      <c r="S346" s="56">
        <v>28</v>
      </c>
      <c r="T346" s="56">
        <v>230</v>
      </c>
      <c r="U346" s="56">
        <v>310</v>
      </c>
      <c r="V346" s="55" t="s">
        <v>1365</v>
      </c>
      <c r="W346" s="55" t="s">
        <v>38</v>
      </c>
      <c r="X346" s="6"/>
      <c r="Y346" s="6"/>
      <c r="Z346" s="6"/>
      <c r="AA346" s="6"/>
      <c r="AB346" s="6"/>
      <c r="AC346" s="6"/>
      <c r="AD346" s="6"/>
      <c r="AE346" s="6"/>
      <c r="AF346" s="6"/>
      <c r="AG346" s="6"/>
      <c r="AH346" s="6"/>
      <c r="AI346" s="6"/>
      <c r="AJ346" s="6"/>
      <c r="AK346" s="6"/>
      <c r="AL346" s="6"/>
      <c r="AM346" s="6"/>
      <c r="AN346" s="6"/>
      <c r="AO346" s="6"/>
      <c r="AP346" s="6"/>
    </row>
    <row r="347" spans="1:42" ht="11.25" customHeight="1" x14ac:dyDescent="0.3">
      <c r="A347" s="26">
        <v>341</v>
      </c>
      <c r="B347" s="38" t="s">
        <v>1366</v>
      </c>
      <c r="C347" s="39">
        <v>10</v>
      </c>
      <c r="D347" s="40">
        <v>350</v>
      </c>
      <c r="E347" s="30"/>
      <c r="F347" s="41">
        <f t="shared" si="1"/>
        <v>0</v>
      </c>
      <c r="G347" s="42" t="s">
        <v>30</v>
      </c>
      <c r="H347" s="42"/>
      <c r="I347" s="44" t="s">
        <v>1367</v>
      </c>
      <c r="J347" s="44" t="s">
        <v>1128</v>
      </c>
      <c r="K347" s="45">
        <v>9789664481066</v>
      </c>
      <c r="L347" s="45">
        <v>2023</v>
      </c>
      <c r="M347" s="45">
        <v>7</v>
      </c>
      <c r="N347" s="44" t="s">
        <v>976</v>
      </c>
      <c r="O347" s="38" t="s">
        <v>1368</v>
      </c>
      <c r="P347" s="45">
        <v>194818</v>
      </c>
      <c r="Q347" s="46" t="s">
        <v>1369</v>
      </c>
      <c r="R347" s="48">
        <v>0.53500000000000003</v>
      </c>
      <c r="S347" s="45">
        <v>72</v>
      </c>
      <c r="T347" s="45">
        <v>220</v>
      </c>
      <c r="U347" s="45">
        <v>275</v>
      </c>
      <c r="V347" s="44" t="s">
        <v>1370</v>
      </c>
      <c r="W347" s="44" t="s">
        <v>38</v>
      </c>
      <c r="X347" s="6"/>
      <c r="Y347" s="6"/>
      <c r="Z347" s="6"/>
      <c r="AA347" s="6"/>
      <c r="AB347" s="6"/>
      <c r="AC347" s="6"/>
      <c r="AD347" s="6"/>
      <c r="AE347" s="6"/>
      <c r="AF347" s="6"/>
      <c r="AG347" s="6"/>
      <c r="AH347" s="6"/>
      <c r="AI347" s="6"/>
      <c r="AJ347" s="6"/>
      <c r="AK347" s="6"/>
      <c r="AL347" s="6"/>
      <c r="AM347" s="6"/>
      <c r="AN347" s="6"/>
      <c r="AO347" s="6"/>
      <c r="AP347" s="6"/>
    </row>
    <row r="348" spans="1:42" ht="11.25" customHeight="1" x14ac:dyDescent="0.3">
      <c r="A348" s="26">
        <v>342</v>
      </c>
      <c r="B348" s="38" t="s">
        <v>1371</v>
      </c>
      <c r="C348" s="39">
        <v>10</v>
      </c>
      <c r="D348" s="40">
        <v>350</v>
      </c>
      <c r="E348" s="30"/>
      <c r="F348" s="41">
        <f t="shared" si="1"/>
        <v>0</v>
      </c>
      <c r="G348" s="42" t="s">
        <v>30</v>
      </c>
      <c r="H348" s="42"/>
      <c r="I348" s="44" t="s">
        <v>1372</v>
      </c>
      <c r="J348" s="44" t="s">
        <v>1317</v>
      </c>
      <c r="K348" s="45">
        <v>9786176792208</v>
      </c>
      <c r="L348" s="45">
        <v>2016</v>
      </c>
      <c r="M348" s="45">
        <v>7</v>
      </c>
      <c r="N348" s="44" t="s">
        <v>1318</v>
      </c>
      <c r="O348" s="38" t="s">
        <v>1373</v>
      </c>
      <c r="P348" s="45">
        <v>142075</v>
      </c>
      <c r="Q348" s="46" t="s">
        <v>1374</v>
      </c>
      <c r="R348" s="48">
        <v>0.625</v>
      </c>
      <c r="S348" s="45">
        <v>36</v>
      </c>
      <c r="T348" s="45">
        <v>260</v>
      </c>
      <c r="U348" s="45">
        <v>350</v>
      </c>
      <c r="V348" s="44" t="s">
        <v>1375</v>
      </c>
      <c r="W348" s="44" t="s">
        <v>38</v>
      </c>
      <c r="X348" s="6"/>
      <c r="Y348" s="6"/>
      <c r="Z348" s="6"/>
      <c r="AA348" s="6"/>
      <c r="AB348" s="6"/>
      <c r="AC348" s="6"/>
      <c r="AD348" s="6"/>
      <c r="AE348" s="6"/>
      <c r="AF348" s="6"/>
      <c r="AG348" s="6"/>
      <c r="AH348" s="6"/>
      <c r="AI348" s="6"/>
      <c r="AJ348" s="6"/>
      <c r="AK348" s="6"/>
      <c r="AL348" s="6"/>
      <c r="AM348" s="6"/>
      <c r="AN348" s="6"/>
      <c r="AO348" s="6"/>
      <c r="AP348" s="6"/>
    </row>
    <row r="349" spans="1:42" ht="11.25" customHeight="1" x14ac:dyDescent="0.3">
      <c r="A349" s="26">
        <v>343</v>
      </c>
      <c r="B349" s="38" t="s">
        <v>1376</v>
      </c>
      <c r="C349" s="39">
        <v>10</v>
      </c>
      <c r="D349" s="40">
        <v>350</v>
      </c>
      <c r="E349" s="30"/>
      <c r="F349" s="41">
        <f t="shared" si="1"/>
        <v>0</v>
      </c>
      <c r="G349" s="42" t="s">
        <v>30</v>
      </c>
      <c r="H349" s="60"/>
      <c r="I349" s="44" t="s">
        <v>1372</v>
      </c>
      <c r="J349" s="44" t="s">
        <v>1317</v>
      </c>
      <c r="K349" s="45">
        <v>9786176794622</v>
      </c>
      <c r="L349" s="45">
        <v>2017</v>
      </c>
      <c r="M349" s="45">
        <v>11</v>
      </c>
      <c r="N349" s="44" t="s">
        <v>1318</v>
      </c>
      <c r="O349" s="38" t="s">
        <v>1377</v>
      </c>
      <c r="P349" s="45">
        <v>164018</v>
      </c>
      <c r="Q349" s="46" t="s">
        <v>1378</v>
      </c>
      <c r="R349" s="48">
        <v>0.62</v>
      </c>
      <c r="S349" s="45">
        <v>36</v>
      </c>
      <c r="T349" s="45">
        <v>260</v>
      </c>
      <c r="U349" s="45">
        <v>350</v>
      </c>
      <c r="V349" s="44" t="s">
        <v>1375</v>
      </c>
      <c r="W349" s="44" t="s">
        <v>38</v>
      </c>
      <c r="X349" s="6"/>
      <c r="Y349" s="6"/>
      <c r="Z349" s="6"/>
      <c r="AA349" s="6"/>
      <c r="AB349" s="6"/>
      <c r="AC349" s="6"/>
      <c r="AD349" s="6"/>
      <c r="AE349" s="6"/>
      <c r="AF349" s="6"/>
      <c r="AG349" s="6"/>
      <c r="AH349" s="6"/>
      <c r="AI349" s="6"/>
      <c r="AJ349" s="6"/>
      <c r="AK349" s="6"/>
      <c r="AL349" s="6"/>
      <c r="AM349" s="6"/>
      <c r="AN349" s="6"/>
      <c r="AO349" s="6"/>
      <c r="AP349" s="6"/>
    </row>
    <row r="350" spans="1:42" ht="11.25" customHeight="1" x14ac:dyDescent="0.3">
      <c r="A350" s="26">
        <v>344</v>
      </c>
      <c r="B350" s="38" t="s">
        <v>1379</v>
      </c>
      <c r="C350" s="39">
        <v>10</v>
      </c>
      <c r="D350" s="40">
        <v>350</v>
      </c>
      <c r="E350" s="30"/>
      <c r="F350" s="41">
        <f t="shared" si="1"/>
        <v>0</v>
      </c>
      <c r="G350" s="42" t="s">
        <v>30</v>
      </c>
      <c r="H350" s="60"/>
      <c r="I350" s="44" t="s">
        <v>1380</v>
      </c>
      <c r="J350" s="44" t="s">
        <v>1317</v>
      </c>
      <c r="K350" s="45">
        <v>9786176799320</v>
      </c>
      <c r="L350" s="45">
        <v>2021</v>
      </c>
      <c r="M350" s="45">
        <v>12</v>
      </c>
      <c r="N350" s="44" t="s">
        <v>1318</v>
      </c>
      <c r="O350" s="38" t="s">
        <v>1381</v>
      </c>
      <c r="P350" s="45">
        <v>160164</v>
      </c>
      <c r="Q350" s="46" t="s">
        <v>1382</v>
      </c>
      <c r="R350" s="47">
        <v>0.625</v>
      </c>
      <c r="S350" s="45">
        <v>36</v>
      </c>
      <c r="T350" s="45">
        <v>260</v>
      </c>
      <c r="U350" s="45">
        <v>350</v>
      </c>
      <c r="V350" s="44" t="s">
        <v>1375</v>
      </c>
      <c r="W350" s="44" t="s">
        <v>38</v>
      </c>
      <c r="X350" s="6"/>
      <c r="Y350" s="6"/>
      <c r="Z350" s="6"/>
      <c r="AA350" s="6"/>
      <c r="AB350" s="6"/>
      <c r="AC350" s="6"/>
      <c r="AD350" s="6"/>
      <c r="AE350" s="6"/>
      <c r="AF350" s="6"/>
      <c r="AG350" s="6"/>
      <c r="AH350" s="6"/>
      <c r="AI350" s="6"/>
      <c r="AJ350" s="6"/>
      <c r="AK350" s="6"/>
      <c r="AL350" s="6"/>
      <c r="AM350" s="6"/>
      <c r="AN350" s="6"/>
      <c r="AO350" s="6"/>
      <c r="AP350" s="6"/>
    </row>
    <row r="351" spans="1:42" ht="11.25" customHeight="1" x14ac:dyDescent="0.3">
      <c r="A351" s="26">
        <v>345</v>
      </c>
      <c r="B351" s="49" t="s">
        <v>1383</v>
      </c>
      <c r="C351" s="50">
        <v>20</v>
      </c>
      <c r="D351" s="51">
        <v>200</v>
      </c>
      <c r="E351" s="30"/>
      <c r="F351" s="52">
        <f t="shared" si="1"/>
        <v>0</v>
      </c>
      <c r="G351" s="53" t="s">
        <v>30</v>
      </c>
      <c r="H351" s="54" t="s">
        <v>49</v>
      </c>
      <c r="I351" s="55" t="s">
        <v>1384</v>
      </c>
      <c r="J351" s="55" t="s">
        <v>1128</v>
      </c>
      <c r="K351" s="56">
        <v>9789664481554</v>
      </c>
      <c r="L351" s="57">
        <v>2024</v>
      </c>
      <c r="M351" s="57">
        <v>1</v>
      </c>
      <c r="N351" s="55" t="s">
        <v>976</v>
      </c>
      <c r="O351" s="49" t="s">
        <v>1385</v>
      </c>
      <c r="P351" s="56">
        <v>205511</v>
      </c>
      <c r="Q351" s="57" t="s">
        <v>1386</v>
      </c>
      <c r="R351" s="78">
        <v>0.23499999999999999</v>
      </c>
      <c r="S351" s="56">
        <v>64</v>
      </c>
      <c r="T351" s="56">
        <v>150</v>
      </c>
      <c r="U351" s="56">
        <v>190</v>
      </c>
      <c r="V351" s="55" t="s">
        <v>53</v>
      </c>
      <c r="W351" s="55" t="s">
        <v>38</v>
      </c>
      <c r="X351" s="6"/>
      <c r="Y351" s="6"/>
      <c r="Z351" s="6"/>
      <c r="AA351" s="6"/>
      <c r="AB351" s="6"/>
      <c r="AC351" s="6"/>
      <c r="AD351" s="6"/>
      <c r="AE351" s="6"/>
      <c r="AF351" s="6"/>
      <c r="AG351" s="6"/>
      <c r="AH351" s="6"/>
      <c r="AI351" s="6"/>
      <c r="AJ351" s="6"/>
      <c r="AK351" s="6"/>
      <c r="AL351" s="6"/>
      <c r="AM351" s="6"/>
      <c r="AN351" s="6"/>
      <c r="AO351" s="6"/>
      <c r="AP351" s="6"/>
    </row>
    <row r="352" spans="1:42" ht="11.25" customHeight="1" x14ac:dyDescent="0.3">
      <c r="A352" s="26">
        <v>346</v>
      </c>
      <c r="B352" s="49" t="s">
        <v>1387</v>
      </c>
      <c r="C352" s="50">
        <v>20</v>
      </c>
      <c r="D352" s="51">
        <v>200</v>
      </c>
      <c r="E352" s="30"/>
      <c r="F352" s="52">
        <f t="shared" si="1"/>
        <v>0</v>
      </c>
      <c r="G352" s="53" t="s">
        <v>30</v>
      </c>
      <c r="H352" s="54" t="s">
        <v>49</v>
      </c>
      <c r="I352" s="55" t="s">
        <v>1384</v>
      </c>
      <c r="J352" s="55" t="s">
        <v>1128</v>
      </c>
      <c r="K352" s="56">
        <v>9789664481547</v>
      </c>
      <c r="L352" s="57">
        <v>2024</v>
      </c>
      <c r="M352" s="57">
        <v>2</v>
      </c>
      <c r="N352" s="55" t="s">
        <v>976</v>
      </c>
      <c r="O352" s="49" t="s">
        <v>1388</v>
      </c>
      <c r="P352" s="56">
        <v>205515</v>
      </c>
      <c r="Q352" s="57" t="s">
        <v>1389</v>
      </c>
      <c r="R352" s="58"/>
      <c r="S352" s="56">
        <v>64</v>
      </c>
      <c r="T352" s="56">
        <v>150</v>
      </c>
      <c r="U352" s="56">
        <v>190</v>
      </c>
      <c r="V352" s="55" t="s">
        <v>53</v>
      </c>
      <c r="W352" s="55" t="s">
        <v>38</v>
      </c>
      <c r="X352" s="6"/>
      <c r="Y352" s="6"/>
      <c r="Z352" s="6"/>
      <c r="AA352" s="6"/>
      <c r="AB352" s="6"/>
      <c r="AC352" s="6"/>
      <c r="AD352" s="6"/>
      <c r="AE352" s="6"/>
      <c r="AF352" s="6"/>
      <c r="AG352" s="6"/>
      <c r="AH352" s="6"/>
      <c r="AI352" s="6"/>
      <c r="AJ352" s="6"/>
      <c r="AK352" s="6"/>
      <c r="AL352" s="6"/>
      <c r="AM352" s="6"/>
      <c r="AN352" s="6"/>
      <c r="AO352" s="6"/>
      <c r="AP352" s="6"/>
    </row>
    <row r="353" spans="1:42" ht="11.25" customHeight="1" x14ac:dyDescent="0.3">
      <c r="A353" s="26">
        <v>347</v>
      </c>
      <c r="B353" s="38" t="s">
        <v>1390</v>
      </c>
      <c r="C353" s="39">
        <v>10</v>
      </c>
      <c r="D353" s="40">
        <v>100</v>
      </c>
      <c r="E353" s="30"/>
      <c r="F353" s="41">
        <f t="shared" si="1"/>
        <v>0</v>
      </c>
      <c r="G353" s="42" t="s">
        <v>30</v>
      </c>
      <c r="H353" s="43" t="s">
        <v>232</v>
      </c>
      <c r="I353" s="44" t="s">
        <v>1391</v>
      </c>
      <c r="J353" s="44" t="s">
        <v>1317</v>
      </c>
      <c r="K353" s="45">
        <v>9786176797081</v>
      </c>
      <c r="L353" s="45">
        <v>2019</v>
      </c>
      <c r="M353" s="45">
        <v>8</v>
      </c>
      <c r="N353" s="44" t="s">
        <v>1318</v>
      </c>
      <c r="O353" s="38" t="s">
        <v>1392</v>
      </c>
      <c r="P353" s="45">
        <v>147055</v>
      </c>
      <c r="Q353" s="46" t="s">
        <v>1393</v>
      </c>
      <c r="R353" s="48">
        <v>0.52</v>
      </c>
      <c r="S353" s="45">
        <v>44</v>
      </c>
      <c r="T353" s="45">
        <v>230</v>
      </c>
      <c r="U353" s="45">
        <v>320</v>
      </c>
      <c r="V353" s="44" t="s">
        <v>1394</v>
      </c>
      <c r="W353" s="44" t="s">
        <v>38</v>
      </c>
      <c r="X353" s="6"/>
      <c r="Y353" s="6"/>
      <c r="Z353" s="6"/>
      <c r="AA353" s="6"/>
      <c r="AB353" s="6"/>
      <c r="AC353" s="6"/>
      <c r="AD353" s="6"/>
      <c r="AE353" s="6"/>
      <c r="AF353" s="6"/>
      <c r="AG353" s="6"/>
      <c r="AH353" s="6"/>
      <c r="AI353" s="6"/>
      <c r="AJ353" s="6"/>
      <c r="AK353" s="6"/>
      <c r="AL353" s="6"/>
      <c r="AM353" s="6"/>
      <c r="AN353" s="6"/>
      <c r="AO353" s="6"/>
      <c r="AP353" s="6"/>
    </row>
    <row r="354" spans="1:42" ht="11.25" customHeight="1" x14ac:dyDescent="0.3">
      <c r="A354" s="26">
        <v>348</v>
      </c>
      <c r="B354" s="38" t="s">
        <v>1395</v>
      </c>
      <c r="C354" s="39">
        <v>10</v>
      </c>
      <c r="D354" s="40">
        <v>400</v>
      </c>
      <c r="E354" s="30"/>
      <c r="F354" s="41">
        <f t="shared" si="1"/>
        <v>0</v>
      </c>
      <c r="G354" s="42" t="s">
        <v>30</v>
      </c>
      <c r="H354" s="42"/>
      <c r="I354" s="44" t="s">
        <v>1396</v>
      </c>
      <c r="J354" s="44" t="s">
        <v>1317</v>
      </c>
      <c r="K354" s="45">
        <v>9786176799252</v>
      </c>
      <c r="L354" s="45">
        <v>2021</v>
      </c>
      <c r="M354" s="45">
        <v>9</v>
      </c>
      <c r="N354" s="44" t="s">
        <v>1318</v>
      </c>
      <c r="O354" s="38" t="s">
        <v>1397</v>
      </c>
      <c r="P354" s="45">
        <v>156582</v>
      </c>
      <c r="Q354" s="46" t="s">
        <v>1398</v>
      </c>
      <c r="R354" s="48">
        <v>0.71</v>
      </c>
      <c r="S354" s="45">
        <v>20</v>
      </c>
      <c r="T354" s="45">
        <v>270</v>
      </c>
      <c r="U354" s="45">
        <v>360</v>
      </c>
      <c r="V354" s="44" t="s">
        <v>1399</v>
      </c>
      <c r="W354" s="44" t="s">
        <v>38</v>
      </c>
      <c r="X354" s="6"/>
      <c r="Y354" s="6"/>
      <c r="Z354" s="6"/>
      <c r="AA354" s="6"/>
      <c r="AB354" s="6"/>
      <c r="AC354" s="6"/>
      <c r="AD354" s="6"/>
      <c r="AE354" s="6"/>
      <c r="AF354" s="6"/>
      <c r="AG354" s="6"/>
      <c r="AH354" s="6"/>
      <c r="AI354" s="6"/>
      <c r="AJ354" s="6"/>
      <c r="AK354" s="6"/>
      <c r="AL354" s="6"/>
      <c r="AM354" s="6"/>
      <c r="AN354" s="6"/>
      <c r="AO354" s="6"/>
      <c r="AP354" s="6"/>
    </row>
    <row r="355" spans="1:42" ht="11.25" hidden="1" customHeight="1" x14ac:dyDescent="0.3">
      <c r="A355" s="26">
        <v>349</v>
      </c>
      <c r="B355" s="38" t="s">
        <v>1400</v>
      </c>
      <c r="C355" s="39">
        <v>5</v>
      </c>
      <c r="D355" s="40">
        <v>350</v>
      </c>
      <c r="E355" s="30"/>
      <c r="F355" s="41">
        <f t="shared" si="1"/>
        <v>0</v>
      </c>
      <c r="G355" s="42" t="s">
        <v>30</v>
      </c>
      <c r="H355" s="61" t="s">
        <v>60</v>
      </c>
      <c r="I355" s="44" t="s">
        <v>1401</v>
      </c>
      <c r="J355" s="44" t="s">
        <v>1317</v>
      </c>
      <c r="K355" s="45">
        <v>9786176797388</v>
      </c>
      <c r="L355" s="45">
        <v>2019</v>
      </c>
      <c r="M355" s="45">
        <v>11</v>
      </c>
      <c r="N355" s="44" t="s">
        <v>1318</v>
      </c>
      <c r="O355" s="38" t="s">
        <v>1402</v>
      </c>
      <c r="P355" s="45">
        <v>199209</v>
      </c>
      <c r="Q355" s="46" t="s">
        <v>1403</v>
      </c>
      <c r="R355" s="48">
        <v>0.66</v>
      </c>
      <c r="S355" s="45">
        <v>20</v>
      </c>
      <c r="T355" s="45">
        <v>270</v>
      </c>
      <c r="U355" s="45">
        <v>360</v>
      </c>
      <c r="V355" s="44" t="s">
        <v>1399</v>
      </c>
      <c r="W355" s="44" t="s">
        <v>38</v>
      </c>
      <c r="X355" s="6"/>
      <c r="Y355" s="6"/>
      <c r="Z355" s="6"/>
      <c r="AA355" s="6"/>
      <c r="AB355" s="6"/>
      <c r="AC355" s="6"/>
      <c r="AD355" s="6"/>
      <c r="AE355" s="6"/>
      <c r="AF355" s="6"/>
      <c r="AG355" s="6"/>
      <c r="AH355" s="6"/>
      <c r="AI355" s="6"/>
      <c r="AJ355" s="6"/>
      <c r="AK355" s="6"/>
      <c r="AL355" s="6"/>
      <c r="AM355" s="6"/>
      <c r="AN355" s="6"/>
      <c r="AO355" s="6"/>
      <c r="AP355" s="6"/>
    </row>
    <row r="356" spans="1:42" ht="11.25" customHeight="1" x14ac:dyDescent="0.3">
      <c r="A356" s="26">
        <v>350</v>
      </c>
      <c r="B356" s="27" t="s">
        <v>1404</v>
      </c>
      <c r="C356" s="63">
        <v>5</v>
      </c>
      <c r="D356" s="29">
        <v>700</v>
      </c>
      <c r="E356" s="30"/>
      <c r="F356" s="31">
        <f t="shared" si="1"/>
        <v>0</v>
      </c>
      <c r="G356" s="32" t="s">
        <v>30</v>
      </c>
      <c r="H356" s="99" t="s">
        <v>79</v>
      </c>
      <c r="I356" s="34" t="s">
        <v>1401</v>
      </c>
      <c r="J356" s="34" t="s">
        <v>1317</v>
      </c>
      <c r="K356" s="35">
        <v>9789664480540</v>
      </c>
      <c r="L356" s="35">
        <v>2022</v>
      </c>
      <c r="M356" s="35">
        <v>11</v>
      </c>
      <c r="N356" s="34" t="s">
        <v>1318</v>
      </c>
      <c r="O356" s="27" t="s">
        <v>1405</v>
      </c>
      <c r="P356" s="35">
        <v>177623</v>
      </c>
      <c r="Q356" s="36" t="s">
        <v>1406</v>
      </c>
      <c r="R356" s="37">
        <v>0.72499999999999998</v>
      </c>
      <c r="S356" s="35">
        <v>20</v>
      </c>
      <c r="T356" s="35">
        <v>270</v>
      </c>
      <c r="U356" s="35">
        <v>360</v>
      </c>
      <c r="V356" s="34" t="s">
        <v>1399</v>
      </c>
      <c r="W356" s="34" t="s">
        <v>38</v>
      </c>
      <c r="X356" s="6"/>
      <c r="Y356" s="6"/>
      <c r="Z356" s="6"/>
      <c r="AA356" s="6"/>
      <c r="AB356" s="6"/>
      <c r="AC356" s="6"/>
      <c r="AD356" s="6"/>
      <c r="AE356" s="6"/>
      <c r="AF356" s="6"/>
      <c r="AG356" s="6"/>
      <c r="AH356" s="6"/>
      <c r="AI356" s="6"/>
      <c r="AJ356" s="6"/>
      <c r="AK356" s="6"/>
      <c r="AL356" s="6"/>
      <c r="AM356" s="6"/>
      <c r="AN356" s="6"/>
      <c r="AO356" s="6"/>
      <c r="AP356" s="6"/>
    </row>
    <row r="357" spans="1:42" ht="11.25" hidden="1" customHeight="1" x14ac:dyDescent="0.3">
      <c r="A357" s="26">
        <v>351</v>
      </c>
      <c r="B357" s="38" t="s">
        <v>1407</v>
      </c>
      <c r="C357" s="39">
        <v>4</v>
      </c>
      <c r="D357" s="40">
        <v>700</v>
      </c>
      <c r="E357" s="30"/>
      <c r="F357" s="41">
        <f t="shared" si="1"/>
        <v>0</v>
      </c>
      <c r="G357" s="42" t="s">
        <v>30</v>
      </c>
      <c r="H357" s="61" t="s">
        <v>60</v>
      </c>
      <c r="I357" s="44" t="s">
        <v>1408</v>
      </c>
      <c r="J357" s="44" t="s">
        <v>1317</v>
      </c>
      <c r="K357" s="45">
        <v>9786176790631</v>
      </c>
      <c r="L357" s="45">
        <v>2014</v>
      </c>
      <c r="M357" s="45">
        <v>5</v>
      </c>
      <c r="N357" s="44" t="s">
        <v>1318</v>
      </c>
      <c r="O357" s="38" t="s">
        <v>1409</v>
      </c>
      <c r="P357" s="45">
        <v>82909</v>
      </c>
      <c r="Q357" s="46" t="s">
        <v>1410</v>
      </c>
      <c r="R357" s="48">
        <v>1.22</v>
      </c>
      <c r="S357" s="45">
        <v>108</v>
      </c>
      <c r="T357" s="45">
        <v>275</v>
      </c>
      <c r="U357" s="45">
        <v>370</v>
      </c>
      <c r="V357" s="44" t="s">
        <v>1411</v>
      </c>
      <c r="W357" s="44" t="s">
        <v>38</v>
      </c>
      <c r="X357" s="6"/>
      <c r="Y357" s="6"/>
      <c r="Z357" s="6"/>
      <c r="AA357" s="6"/>
      <c r="AB357" s="6"/>
      <c r="AC357" s="6"/>
      <c r="AD357" s="6"/>
      <c r="AE357" s="6"/>
      <c r="AF357" s="6"/>
      <c r="AG357" s="6"/>
      <c r="AH357" s="6"/>
      <c r="AI357" s="6"/>
      <c r="AJ357" s="6"/>
      <c r="AK357" s="6"/>
      <c r="AL357" s="6"/>
      <c r="AM357" s="6"/>
      <c r="AN357" s="6"/>
      <c r="AO357" s="6"/>
      <c r="AP357" s="6"/>
    </row>
    <row r="358" spans="1:42" ht="11.25" customHeight="1" x14ac:dyDescent="0.3">
      <c r="A358" s="26">
        <v>352</v>
      </c>
      <c r="B358" s="38" t="s">
        <v>1412</v>
      </c>
      <c r="C358" s="39">
        <v>6</v>
      </c>
      <c r="D358" s="40">
        <v>500</v>
      </c>
      <c r="E358" s="30"/>
      <c r="F358" s="41">
        <f t="shared" si="1"/>
        <v>0</v>
      </c>
      <c r="G358" s="42" t="s">
        <v>30</v>
      </c>
      <c r="H358" s="42"/>
      <c r="I358" s="44" t="s">
        <v>1408</v>
      </c>
      <c r="J358" s="44" t="s">
        <v>1317</v>
      </c>
      <c r="K358" s="45">
        <v>9786176798200</v>
      </c>
      <c r="L358" s="45">
        <v>2020</v>
      </c>
      <c r="M358" s="45">
        <v>11</v>
      </c>
      <c r="N358" s="44" t="s">
        <v>1318</v>
      </c>
      <c r="O358" s="38" t="s">
        <v>1413</v>
      </c>
      <c r="P358" s="45">
        <v>218372</v>
      </c>
      <c r="Q358" s="46" t="s">
        <v>1414</v>
      </c>
      <c r="R358" s="48">
        <v>0.78500000000000003</v>
      </c>
      <c r="S358" s="45">
        <v>54</v>
      </c>
      <c r="T358" s="45">
        <v>275</v>
      </c>
      <c r="U358" s="45">
        <v>370</v>
      </c>
      <c r="V358" s="44" t="s">
        <v>1411</v>
      </c>
      <c r="W358" s="44" t="s">
        <v>38</v>
      </c>
      <c r="X358" s="6"/>
      <c r="Y358" s="6"/>
      <c r="Z358" s="6"/>
      <c r="AA358" s="6"/>
      <c r="AB358" s="6"/>
      <c r="AC358" s="6"/>
      <c r="AD358" s="6"/>
      <c r="AE358" s="6"/>
      <c r="AF358" s="6"/>
      <c r="AG358" s="6"/>
      <c r="AH358" s="6"/>
      <c r="AI358" s="6"/>
      <c r="AJ358" s="6"/>
      <c r="AK358" s="6"/>
      <c r="AL358" s="6"/>
      <c r="AM358" s="6"/>
      <c r="AN358" s="6"/>
      <c r="AO358" s="6"/>
      <c r="AP358" s="6"/>
    </row>
    <row r="359" spans="1:42" ht="11.25" customHeight="1" x14ac:dyDescent="0.3">
      <c r="A359" s="26">
        <v>353</v>
      </c>
      <c r="B359" s="38" t="s">
        <v>1415</v>
      </c>
      <c r="C359" s="39">
        <v>8</v>
      </c>
      <c r="D359" s="40">
        <v>600</v>
      </c>
      <c r="E359" s="30"/>
      <c r="F359" s="41">
        <f t="shared" si="1"/>
        <v>0</v>
      </c>
      <c r="G359" s="42" t="s">
        <v>30</v>
      </c>
      <c r="H359" s="42"/>
      <c r="I359" s="44" t="s">
        <v>1416</v>
      </c>
      <c r="J359" s="44" t="s">
        <v>1317</v>
      </c>
      <c r="K359" s="45">
        <v>9789664480755</v>
      </c>
      <c r="L359" s="45">
        <v>2023</v>
      </c>
      <c r="M359" s="45">
        <v>7</v>
      </c>
      <c r="N359" s="44" t="s">
        <v>1318</v>
      </c>
      <c r="O359" s="38" t="s">
        <v>1417</v>
      </c>
      <c r="P359" s="45">
        <v>189565</v>
      </c>
      <c r="Q359" s="46" t="s">
        <v>1418</v>
      </c>
      <c r="R359" s="48">
        <v>0.65500000000000003</v>
      </c>
      <c r="S359" s="45">
        <v>128</v>
      </c>
      <c r="T359" s="45">
        <v>200</v>
      </c>
      <c r="U359" s="45">
        <v>250</v>
      </c>
      <c r="V359" s="44" t="s">
        <v>152</v>
      </c>
      <c r="W359" s="44" t="s">
        <v>38</v>
      </c>
      <c r="X359" s="6"/>
      <c r="Y359" s="6"/>
      <c r="Z359" s="6"/>
      <c r="AA359" s="6"/>
      <c r="AB359" s="6"/>
      <c r="AC359" s="6"/>
      <c r="AD359" s="6"/>
      <c r="AE359" s="6"/>
      <c r="AF359" s="6"/>
      <c r="AG359" s="6"/>
      <c r="AH359" s="6"/>
      <c r="AI359" s="6"/>
      <c r="AJ359" s="6"/>
      <c r="AK359" s="6"/>
      <c r="AL359" s="6"/>
      <c r="AM359" s="6"/>
      <c r="AN359" s="6"/>
      <c r="AO359" s="6"/>
      <c r="AP359" s="6"/>
    </row>
    <row r="360" spans="1:42" ht="11.25" hidden="1" customHeight="1" x14ac:dyDescent="0.3">
      <c r="A360" s="26">
        <v>354</v>
      </c>
      <c r="B360" s="38" t="s">
        <v>1419</v>
      </c>
      <c r="C360" s="39">
        <v>5</v>
      </c>
      <c r="D360" s="40">
        <v>450</v>
      </c>
      <c r="E360" s="30"/>
      <c r="F360" s="41">
        <f t="shared" si="1"/>
        <v>0</v>
      </c>
      <c r="G360" s="42" t="s">
        <v>1220</v>
      </c>
      <c r="H360" s="61" t="s">
        <v>60</v>
      </c>
      <c r="I360" s="44" t="s">
        <v>1420</v>
      </c>
      <c r="J360" s="44" t="s">
        <v>1238</v>
      </c>
      <c r="K360" s="45">
        <v>9786176798743</v>
      </c>
      <c r="L360" s="45">
        <v>2021</v>
      </c>
      <c r="M360" s="45">
        <v>5</v>
      </c>
      <c r="N360" s="44" t="s">
        <v>1318</v>
      </c>
      <c r="O360" s="38" t="s">
        <v>1421</v>
      </c>
      <c r="P360" s="45">
        <v>146085</v>
      </c>
      <c r="Q360" s="46" t="s">
        <v>1422</v>
      </c>
      <c r="R360" s="48">
        <v>0.60499999999999998</v>
      </c>
      <c r="S360" s="45">
        <v>12</v>
      </c>
      <c r="T360" s="45">
        <v>243</v>
      </c>
      <c r="U360" s="45">
        <v>260</v>
      </c>
      <c r="V360" s="44" t="s">
        <v>1423</v>
      </c>
      <c r="W360" s="44" t="s">
        <v>38</v>
      </c>
      <c r="X360" s="6"/>
      <c r="Y360" s="6"/>
      <c r="Z360" s="6"/>
      <c r="AA360" s="6"/>
      <c r="AB360" s="6"/>
      <c r="AC360" s="6"/>
      <c r="AD360" s="6"/>
      <c r="AE360" s="6"/>
      <c r="AF360" s="6"/>
      <c r="AG360" s="6"/>
      <c r="AH360" s="6"/>
      <c r="AI360" s="6"/>
      <c r="AJ360" s="6"/>
      <c r="AK360" s="6"/>
      <c r="AL360" s="6"/>
      <c r="AM360" s="6"/>
      <c r="AN360" s="6"/>
      <c r="AO360" s="6"/>
      <c r="AP360" s="6"/>
    </row>
    <row r="361" spans="1:42" ht="11.25" customHeight="1" x14ac:dyDescent="0.3">
      <c r="A361" s="26">
        <v>355</v>
      </c>
      <c r="B361" s="38" t="s">
        <v>1424</v>
      </c>
      <c r="C361" s="39">
        <v>5</v>
      </c>
      <c r="D361" s="64">
        <v>320</v>
      </c>
      <c r="E361" s="30"/>
      <c r="F361" s="41">
        <f t="shared" si="1"/>
        <v>0</v>
      </c>
      <c r="G361" s="42" t="s">
        <v>1220</v>
      </c>
      <c r="H361" s="42" t="s">
        <v>127</v>
      </c>
      <c r="I361" s="44" t="s">
        <v>1420</v>
      </c>
      <c r="J361" s="44" t="s">
        <v>1238</v>
      </c>
      <c r="K361" s="45">
        <v>9786176798750</v>
      </c>
      <c r="L361" s="45">
        <v>2021</v>
      </c>
      <c r="M361" s="45">
        <v>12</v>
      </c>
      <c r="N361" s="44" t="s">
        <v>1318</v>
      </c>
      <c r="O361" s="38" t="s">
        <v>1425</v>
      </c>
      <c r="P361" s="45">
        <v>156834</v>
      </c>
      <c r="Q361" s="46" t="s">
        <v>1426</v>
      </c>
      <c r="R361" s="48">
        <v>0.625</v>
      </c>
      <c r="S361" s="45">
        <v>12</v>
      </c>
      <c r="T361" s="45">
        <v>243</v>
      </c>
      <c r="U361" s="45">
        <v>260</v>
      </c>
      <c r="V361" s="44" t="s">
        <v>1423</v>
      </c>
      <c r="W361" s="44" t="s">
        <v>38</v>
      </c>
      <c r="X361" s="6"/>
      <c r="Y361" s="6"/>
      <c r="Z361" s="6"/>
      <c r="AA361" s="6"/>
      <c r="AB361" s="6"/>
      <c r="AC361" s="6"/>
      <c r="AD361" s="6"/>
      <c r="AE361" s="6"/>
      <c r="AF361" s="6"/>
      <c r="AG361" s="6"/>
      <c r="AH361" s="6"/>
      <c r="AI361" s="6"/>
      <c r="AJ361" s="6"/>
      <c r="AK361" s="6"/>
      <c r="AL361" s="6"/>
      <c r="AM361" s="6"/>
      <c r="AN361" s="6"/>
      <c r="AO361" s="6"/>
      <c r="AP361" s="6"/>
    </row>
    <row r="362" spans="1:42" ht="11.25" customHeight="1" x14ac:dyDescent="0.3">
      <c r="A362" s="26">
        <v>356</v>
      </c>
      <c r="B362" s="38" t="s">
        <v>1427</v>
      </c>
      <c r="C362" s="39">
        <v>5</v>
      </c>
      <c r="D362" s="40">
        <v>600</v>
      </c>
      <c r="E362" s="30"/>
      <c r="F362" s="41">
        <f t="shared" si="1"/>
        <v>0</v>
      </c>
      <c r="G362" s="42" t="s">
        <v>1220</v>
      </c>
      <c r="H362" s="42"/>
      <c r="I362" s="44" t="s">
        <v>1428</v>
      </c>
      <c r="J362" s="44" t="s">
        <v>1238</v>
      </c>
      <c r="K362" s="45">
        <v>9789664480830</v>
      </c>
      <c r="L362" s="45">
        <v>2023</v>
      </c>
      <c r="M362" s="45">
        <v>3</v>
      </c>
      <c r="N362" s="44" t="s">
        <v>1318</v>
      </c>
      <c r="O362" s="38" t="s">
        <v>1429</v>
      </c>
      <c r="P362" s="45">
        <v>183509</v>
      </c>
      <c r="Q362" s="46" t="s">
        <v>1430</v>
      </c>
      <c r="R362" s="48">
        <v>0.60499999999999998</v>
      </c>
      <c r="S362" s="45">
        <v>12</v>
      </c>
      <c r="T362" s="45">
        <v>243</v>
      </c>
      <c r="U362" s="45">
        <v>260</v>
      </c>
      <c r="V362" s="44" t="s">
        <v>1423</v>
      </c>
      <c r="W362" s="44" t="s">
        <v>38</v>
      </c>
      <c r="X362" s="6"/>
      <c r="Y362" s="6"/>
      <c r="Z362" s="6"/>
      <c r="AA362" s="6"/>
      <c r="AB362" s="6"/>
      <c r="AC362" s="6"/>
      <c r="AD362" s="6"/>
      <c r="AE362" s="6"/>
      <c r="AF362" s="6"/>
      <c r="AG362" s="6"/>
      <c r="AH362" s="6"/>
      <c r="AI362" s="6"/>
      <c r="AJ362" s="6"/>
      <c r="AK362" s="6"/>
      <c r="AL362" s="6"/>
      <c r="AM362" s="6"/>
      <c r="AN362" s="6"/>
      <c r="AO362" s="6"/>
      <c r="AP362" s="6"/>
    </row>
    <row r="363" spans="1:42" ht="11.25" hidden="1" customHeight="1" x14ac:dyDescent="0.3">
      <c r="A363" s="26">
        <v>357</v>
      </c>
      <c r="B363" s="38" t="s">
        <v>1431</v>
      </c>
      <c r="C363" s="39">
        <v>10</v>
      </c>
      <c r="D363" s="40">
        <v>100</v>
      </c>
      <c r="E363" s="30"/>
      <c r="F363" s="41">
        <f t="shared" si="1"/>
        <v>0</v>
      </c>
      <c r="G363" s="42" t="s">
        <v>1315</v>
      </c>
      <c r="H363" s="61" t="s">
        <v>60</v>
      </c>
      <c r="I363" s="44" t="s">
        <v>1432</v>
      </c>
      <c r="J363" s="44" t="s">
        <v>1238</v>
      </c>
      <c r="K363" s="45">
        <v>9786176798804</v>
      </c>
      <c r="L363" s="45">
        <v>2021</v>
      </c>
      <c r="M363" s="45">
        <v>3</v>
      </c>
      <c r="N363" s="44" t="s">
        <v>1239</v>
      </c>
      <c r="O363" s="38" t="s">
        <v>1433</v>
      </c>
      <c r="P363" s="45">
        <v>144835</v>
      </c>
      <c r="Q363" s="46">
        <v>5.00000000000658E+16</v>
      </c>
      <c r="R363" s="48">
        <v>0.38300000000000001</v>
      </c>
      <c r="S363" s="45">
        <v>64</v>
      </c>
      <c r="T363" s="45">
        <v>210</v>
      </c>
      <c r="U363" s="45">
        <v>220</v>
      </c>
      <c r="V363" s="44" t="s">
        <v>1434</v>
      </c>
      <c r="W363" s="44" t="s">
        <v>38</v>
      </c>
      <c r="X363" s="6"/>
      <c r="Y363" s="6"/>
      <c r="Z363" s="6"/>
      <c r="AA363" s="6"/>
      <c r="AB363" s="6"/>
      <c r="AC363" s="6"/>
      <c r="AD363" s="6"/>
      <c r="AE363" s="6"/>
      <c r="AF363" s="6"/>
      <c r="AG363" s="6"/>
      <c r="AH363" s="6"/>
      <c r="AI363" s="6"/>
      <c r="AJ363" s="6"/>
      <c r="AK363" s="6"/>
      <c r="AL363" s="6"/>
      <c r="AM363" s="6"/>
      <c r="AN363" s="6"/>
      <c r="AO363" s="6"/>
      <c r="AP363" s="6"/>
    </row>
    <row r="364" spans="1:42" ht="11.25" customHeight="1" x14ac:dyDescent="0.3">
      <c r="A364" s="26">
        <v>358</v>
      </c>
      <c r="B364" s="38" t="s">
        <v>1435</v>
      </c>
      <c r="C364" s="39">
        <v>10</v>
      </c>
      <c r="D364" s="64">
        <v>150</v>
      </c>
      <c r="E364" s="30"/>
      <c r="F364" s="41">
        <f t="shared" si="1"/>
        <v>0</v>
      </c>
      <c r="G364" s="42" t="s">
        <v>1315</v>
      </c>
      <c r="H364" s="42" t="s">
        <v>127</v>
      </c>
      <c r="I364" s="44" t="s">
        <v>1436</v>
      </c>
      <c r="J364" s="44" t="s">
        <v>1317</v>
      </c>
      <c r="K364" s="45">
        <v>9786176797098</v>
      </c>
      <c r="L364" s="45">
        <v>2019</v>
      </c>
      <c r="M364" s="45">
        <v>8</v>
      </c>
      <c r="N364" s="44" t="s">
        <v>1318</v>
      </c>
      <c r="O364" s="38" t="s">
        <v>1437</v>
      </c>
      <c r="P364" s="45">
        <v>147056</v>
      </c>
      <c r="Q364" s="46" t="s">
        <v>1438</v>
      </c>
      <c r="R364" s="48">
        <v>0.46</v>
      </c>
      <c r="S364" s="45">
        <v>44</v>
      </c>
      <c r="T364" s="45">
        <v>230</v>
      </c>
      <c r="U364" s="45">
        <v>270</v>
      </c>
      <c r="V364" s="44" t="s">
        <v>1439</v>
      </c>
      <c r="W364" s="44" t="s">
        <v>38</v>
      </c>
      <c r="X364" s="6"/>
      <c r="Y364" s="6"/>
      <c r="Z364" s="6"/>
      <c r="AA364" s="6"/>
      <c r="AB364" s="6"/>
      <c r="AC364" s="6"/>
      <c r="AD364" s="6"/>
      <c r="AE364" s="6"/>
      <c r="AF364" s="6"/>
      <c r="AG364" s="6"/>
      <c r="AH364" s="6"/>
      <c r="AI364" s="6"/>
      <c r="AJ364" s="6"/>
      <c r="AK364" s="6"/>
      <c r="AL364" s="6"/>
      <c r="AM364" s="6"/>
      <c r="AN364" s="6"/>
      <c r="AO364" s="6"/>
      <c r="AP364" s="6"/>
    </row>
    <row r="365" spans="1:42" ht="11.25" customHeight="1" x14ac:dyDescent="0.3">
      <c r="A365" s="26">
        <v>359</v>
      </c>
      <c r="B365" s="38" t="s">
        <v>1440</v>
      </c>
      <c r="C365" s="39">
        <v>10</v>
      </c>
      <c r="D365" s="40">
        <v>300</v>
      </c>
      <c r="E365" s="30"/>
      <c r="F365" s="41">
        <f t="shared" si="1"/>
        <v>0</v>
      </c>
      <c r="G365" s="42" t="s">
        <v>1315</v>
      </c>
      <c r="H365" s="60"/>
      <c r="I365" s="44" t="s">
        <v>1441</v>
      </c>
      <c r="J365" s="44" t="s">
        <v>1238</v>
      </c>
      <c r="K365" s="45">
        <v>9786176796145</v>
      </c>
      <c r="L365" s="45">
        <v>2019</v>
      </c>
      <c r="M365" s="45">
        <v>2</v>
      </c>
      <c r="N365" s="44" t="s">
        <v>1239</v>
      </c>
      <c r="O365" s="38" t="s">
        <v>1442</v>
      </c>
      <c r="P365" s="45">
        <v>187575</v>
      </c>
      <c r="Q365" s="46" t="s">
        <v>1443</v>
      </c>
      <c r="R365" s="48">
        <v>0.42</v>
      </c>
      <c r="S365" s="45">
        <v>32</v>
      </c>
      <c r="T365" s="45">
        <v>254</v>
      </c>
      <c r="U365" s="45">
        <v>254</v>
      </c>
      <c r="V365" s="44" t="s">
        <v>1246</v>
      </c>
      <c r="W365" s="44" t="s">
        <v>38</v>
      </c>
      <c r="X365" s="6"/>
      <c r="Y365" s="6"/>
      <c r="Z365" s="6"/>
      <c r="AA365" s="6"/>
      <c r="AB365" s="6"/>
      <c r="AC365" s="6"/>
      <c r="AD365" s="6"/>
      <c r="AE365" s="6"/>
      <c r="AF365" s="6"/>
      <c r="AG365" s="6"/>
      <c r="AH365" s="6"/>
      <c r="AI365" s="6"/>
      <c r="AJ365" s="6"/>
      <c r="AK365" s="6"/>
      <c r="AL365" s="6"/>
      <c r="AM365" s="6"/>
      <c r="AN365" s="6"/>
      <c r="AO365" s="6"/>
      <c r="AP365" s="6"/>
    </row>
    <row r="366" spans="1:42" ht="11.25" customHeight="1" x14ac:dyDescent="0.3">
      <c r="A366" s="26">
        <v>360</v>
      </c>
      <c r="B366" s="27" t="s">
        <v>1444</v>
      </c>
      <c r="C366" s="63">
        <v>10</v>
      </c>
      <c r="D366" s="29">
        <v>300</v>
      </c>
      <c r="E366" s="30"/>
      <c r="F366" s="31">
        <f t="shared" si="1"/>
        <v>0</v>
      </c>
      <c r="G366" s="32" t="s">
        <v>1315</v>
      </c>
      <c r="H366" s="33" t="s">
        <v>79</v>
      </c>
      <c r="I366" s="34" t="s">
        <v>1441</v>
      </c>
      <c r="J366" s="34" t="s">
        <v>1238</v>
      </c>
      <c r="K366" s="35">
        <v>9786176798484</v>
      </c>
      <c r="L366" s="35">
        <v>2020</v>
      </c>
      <c r="M366" s="35">
        <v>11</v>
      </c>
      <c r="N366" s="34" t="s">
        <v>1239</v>
      </c>
      <c r="O366" s="27" t="s">
        <v>1445</v>
      </c>
      <c r="P366" s="35">
        <v>217263</v>
      </c>
      <c r="Q366" s="36" t="s">
        <v>1446</v>
      </c>
      <c r="R366" s="98">
        <v>0.42</v>
      </c>
      <c r="S366" s="35">
        <v>32</v>
      </c>
      <c r="T366" s="35">
        <v>254</v>
      </c>
      <c r="U366" s="35">
        <v>254</v>
      </c>
      <c r="V366" s="34" t="s">
        <v>1246</v>
      </c>
      <c r="W366" s="34" t="s">
        <v>38</v>
      </c>
      <c r="X366" s="6"/>
      <c r="Y366" s="6"/>
      <c r="Z366" s="6"/>
      <c r="AA366" s="6"/>
      <c r="AB366" s="6"/>
      <c r="AC366" s="6"/>
      <c r="AD366" s="6"/>
      <c r="AE366" s="6"/>
      <c r="AF366" s="6"/>
      <c r="AG366" s="6"/>
      <c r="AH366" s="6"/>
      <c r="AI366" s="6"/>
      <c r="AJ366" s="6"/>
      <c r="AK366" s="6"/>
      <c r="AL366" s="6"/>
      <c r="AM366" s="6"/>
      <c r="AN366" s="6"/>
      <c r="AO366" s="6"/>
      <c r="AP366" s="6"/>
    </row>
    <row r="367" spans="1:42" ht="11.25" customHeight="1" x14ac:dyDescent="0.3">
      <c r="A367" s="26">
        <v>361</v>
      </c>
      <c r="B367" s="38" t="s">
        <v>1447</v>
      </c>
      <c r="C367" s="39">
        <v>10</v>
      </c>
      <c r="D367" s="40">
        <v>300</v>
      </c>
      <c r="E367" s="30"/>
      <c r="F367" s="41">
        <f t="shared" si="1"/>
        <v>0</v>
      </c>
      <c r="G367" s="42" t="s">
        <v>1315</v>
      </c>
      <c r="H367" s="42"/>
      <c r="I367" s="44" t="s">
        <v>1441</v>
      </c>
      <c r="J367" s="44" t="s">
        <v>1238</v>
      </c>
      <c r="K367" s="45">
        <v>9789664481172</v>
      </c>
      <c r="L367" s="45">
        <v>2023</v>
      </c>
      <c r="M367" s="45">
        <v>7</v>
      </c>
      <c r="N367" s="44" t="s">
        <v>1239</v>
      </c>
      <c r="O367" s="38" t="s">
        <v>1448</v>
      </c>
      <c r="P367" s="45">
        <v>194838</v>
      </c>
      <c r="Q367" s="46" t="s">
        <v>1449</v>
      </c>
      <c r="R367" s="48">
        <v>0.42</v>
      </c>
      <c r="S367" s="45">
        <v>32</v>
      </c>
      <c r="T367" s="45">
        <v>254</v>
      </c>
      <c r="U367" s="45">
        <v>254</v>
      </c>
      <c r="V367" s="44" t="s">
        <v>1246</v>
      </c>
      <c r="W367" s="44" t="s">
        <v>38</v>
      </c>
      <c r="X367" s="6"/>
      <c r="Y367" s="6"/>
      <c r="Z367" s="6"/>
      <c r="AA367" s="6"/>
      <c r="AB367" s="6"/>
      <c r="AC367" s="6"/>
      <c r="AD367" s="6"/>
      <c r="AE367" s="6"/>
      <c r="AF367" s="6"/>
      <c r="AG367" s="6"/>
      <c r="AH367" s="6"/>
      <c r="AI367" s="6"/>
      <c r="AJ367" s="6"/>
      <c r="AK367" s="6"/>
      <c r="AL367" s="6"/>
      <c r="AM367" s="6"/>
      <c r="AN367" s="6"/>
      <c r="AO367" s="6"/>
      <c r="AP367" s="6"/>
    </row>
    <row r="368" spans="1:42" ht="11.25" customHeight="1" x14ac:dyDescent="0.3">
      <c r="A368" s="26">
        <v>362</v>
      </c>
      <c r="B368" s="38" t="s">
        <v>1450</v>
      </c>
      <c r="C368" s="59">
        <v>10</v>
      </c>
      <c r="D368" s="40">
        <v>350</v>
      </c>
      <c r="E368" s="30"/>
      <c r="F368" s="41">
        <f t="shared" si="1"/>
        <v>0</v>
      </c>
      <c r="G368" s="42" t="s">
        <v>1315</v>
      </c>
      <c r="H368" s="61"/>
      <c r="I368" s="44" t="s">
        <v>1451</v>
      </c>
      <c r="J368" s="44" t="s">
        <v>1238</v>
      </c>
      <c r="K368" s="45">
        <v>9786176797876</v>
      </c>
      <c r="L368" s="45">
        <v>2020</v>
      </c>
      <c r="M368" s="45">
        <v>9</v>
      </c>
      <c r="N368" s="44" t="s">
        <v>1239</v>
      </c>
      <c r="O368" s="38" t="s">
        <v>1452</v>
      </c>
      <c r="P368" s="45">
        <v>214459</v>
      </c>
      <c r="Q368" s="46">
        <v>5.00000000000592E+16</v>
      </c>
      <c r="R368" s="48">
        <v>0.29799999999999999</v>
      </c>
      <c r="S368" s="45">
        <v>32</v>
      </c>
      <c r="T368" s="45">
        <v>205</v>
      </c>
      <c r="U368" s="45">
        <v>240</v>
      </c>
      <c r="V368" s="44" t="s">
        <v>1286</v>
      </c>
      <c r="W368" s="44" t="s">
        <v>38</v>
      </c>
      <c r="X368" s="6"/>
      <c r="Y368" s="6"/>
      <c r="Z368" s="6"/>
      <c r="AA368" s="6"/>
      <c r="AB368" s="6"/>
      <c r="AC368" s="6"/>
      <c r="AD368" s="6"/>
      <c r="AE368" s="6"/>
      <c r="AF368" s="6"/>
      <c r="AG368" s="6"/>
      <c r="AH368" s="6"/>
      <c r="AI368" s="6"/>
      <c r="AJ368" s="6"/>
      <c r="AK368" s="6"/>
      <c r="AL368" s="6"/>
      <c r="AM368" s="6"/>
      <c r="AN368" s="6"/>
      <c r="AO368" s="6"/>
      <c r="AP368" s="6"/>
    </row>
    <row r="369" spans="1:42" ht="11.25" customHeight="1" x14ac:dyDescent="0.3">
      <c r="A369" s="26">
        <v>363</v>
      </c>
      <c r="B369" s="38" t="s">
        <v>1453</v>
      </c>
      <c r="C369" s="39">
        <v>20</v>
      </c>
      <c r="D369" s="40">
        <v>200</v>
      </c>
      <c r="E369" s="30"/>
      <c r="F369" s="41">
        <f t="shared" si="1"/>
        <v>0</v>
      </c>
      <c r="G369" s="42" t="s">
        <v>30</v>
      </c>
      <c r="H369" s="42"/>
      <c r="I369" s="44" t="s">
        <v>1454</v>
      </c>
      <c r="J369" s="44" t="s">
        <v>1238</v>
      </c>
      <c r="K369" s="45">
        <v>9789664480366</v>
      </c>
      <c r="L369" s="45">
        <v>2022</v>
      </c>
      <c r="M369" s="45">
        <v>8</v>
      </c>
      <c r="N369" s="44" t="s">
        <v>1239</v>
      </c>
      <c r="O369" s="38" t="s">
        <v>1455</v>
      </c>
      <c r="P369" s="45">
        <v>174106</v>
      </c>
      <c r="Q369" s="46" t="s">
        <v>1456</v>
      </c>
      <c r="R369" s="48">
        <v>0.33200000000000002</v>
      </c>
      <c r="S369" s="45">
        <v>64</v>
      </c>
      <c r="T369" s="45">
        <v>165</v>
      </c>
      <c r="U369" s="45">
        <v>235</v>
      </c>
      <c r="V369" s="44" t="s">
        <v>1457</v>
      </c>
      <c r="W369" s="44" t="s">
        <v>38</v>
      </c>
      <c r="X369" s="6"/>
      <c r="Y369" s="6"/>
      <c r="Z369" s="6"/>
      <c r="AA369" s="6"/>
      <c r="AB369" s="6"/>
      <c r="AC369" s="6"/>
      <c r="AD369" s="6"/>
      <c r="AE369" s="6"/>
      <c r="AF369" s="6"/>
      <c r="AG369" s="6"/>
      <c r="AH369" s="6"/>
      <c r="AI369" s="6"/>
      <c r="AJ369" s="6"/>
      <c r="AK369" s="6"/>
      <c r="AL369" s="6"/>
      <c r="AM369" s="6"/>
      <c r="AN369" s="6"/>
      <c r="AO369" s="6"/>
      <c r="AP369" s="6"/>
    </row>
    <row r="370" spans="1:42" ht="11.25" customHeight="1" x14ac:dyDescent="0.3">
      <c r="A370" s="26">
        <v>364</v>
      </c>
      <c r="B370" s="27" t="s">
        <v>1458</v>
      </c>
      <c r="C370" s="28">
        <v>10</v>
      </c>
      <c r="D370" s="29">
        <v>320</v>
      </c>
      <c r="E370" s="30"/>
      <c r="F370" s="31">
        <f t="shared" si="1"/>
        <v>0</v>
      </c>
      <c r="G370" s="32" t="s">
        <v>30</v>
      </c>
      <c r="H370" s="33" t="s">
        <v>79</v>
      </c>
      <c r="I370" s="34" t="s">
        <v>1454</v>
      </c>
      <c r="J370" s="34" t="s">
        <v>1238</v>
      </c>
      <c r="K370" s="35">
        <v>9789664481158</v>
      </c>
      <c r="L370" s="35">
        <v>2023</v>
      </c>
      <c r="M370" s="35">
        <v>11</v>
      </c>
      <c r="N370" s="34" t="s">
        <v>1239</v>
      </c>
      <c r="O370" s="27" t="s">
        <v>1459</v>
      </c>
      <c r="P370" s="35">
        <v>200779</v>
      </c>
      <c r="Q370" s="36" t="s">
        <v>1460</v>
      </c>
      <c r="R370" s="98">
        <v>0.48</v>
      </c>
      <c r="S370" s="35">
        <v>40</v>
      </c>
      <c r="T370" s="35">
        <v>254</v>
      </c>
      <c r="U370" s="35">
        <v>254</v>
      </c>
      <c r="V370" s="34" t="s">
        <v>1246</v>
      </c>
      <c r="W370" s="34" t="s">
        <v>38</v>
      </c>
      <c r="X370" s="6"/>
      <c r="Y370" s="6"/>
      <c r="Z370" s="6"/>
      <c r="AA370" s="6"/>
      <c r="AB370" s="6"/>
      <c r="AC370" s="6"/>
      <c r="AD370" s="6"/>
      <c r="AE370" s="6"/>
      <c r="AF370" s="6"/>
      <c r="AG370" s="6"/>
      <c r="AH370" s="6"/>
      <c r="AI370" s="6"/>
      <c r="AJ370" s="6"/>
      <c r="AK370" s="6"/>
      <c r="AL370" s="6"/>
      <c r="AM370" s="6"/>
      <c r="AN370" s="6"/>
      <c r="AO370" s="6"/>
      <c r="AP370" s="6"/>
    </row>
    <row r="371" spans="1:42" ht="11.25" customHeight="1" x14ac:dyDescent="0.3">
      <c r="A371" s="26">
        <v>365</v>
      </c>
      <c r="B371" s="38" t="s">
        <v>1461</v>
      </c>
      <c r="C371" s="39">
        <v>20</v>
      </c>
      <c r="D371" s="40">
        <v>220</v>
      </c>
      <c r="E371" s="30"/>
      <c r="F371" s="41">
        <f t="shared" si="1"/>
        <v>0</v>
      </c>
      <c r="G371" s="42" t="s">
        <v>1315</v>
      </c>
      <c r="H371" s="42"/>
      <c r="I371" s="44" t="s">
        <v>1454</v>
      </c>
      <c r="J371" s="44" t="s">
        <v>1238</v>
      </c>
      <c r="K371" s="45">
        <v>9786176798873</v>
      </c>
      <c r="L371" s="45">
        <v>2021</v>
      </c>
      <c r="M371" s="45">
        <v>3</v>
      </c>
      <c r="N371" s="44" t="s">
        <v>1239</v>
      </c>
      <c r="O371" s="38" t="s">
        <v>1462</v>
      </c>
      <c r="P371" s="45">
        <v>145876</v>
      </c>
      <c r="Q371" s="46" t="s">
        <v>1463</v>
      </c>
      <c r="R371" s="48">
        <v>0.34100000000000003</v>
      </c>
      <c r="S371" s="45">
        <v>40</v>
      </c>
      <c r="T371" s="45">
        <v>205</v>
      </c>
      <c r="U371" s="45">
        <v>240</v>
      </c>
      <c r="V371" s="44" t="s">
        <v>1286</v>
      </c>
      <c r="W371" s="44" t="s">
        <v>38</v>
      </c>
      <c r="X371" s="6"/>
      <c r="Y371" s="6"/>
      <c r="Z371" s="6"/>
      <c r="AA371" s="6"/>
      <c r="AB371" s="6"/>
      <c r="AC371" s="6"/>
      <c r="AD371" s="6"/>
      <c r="AE371" s="6"/>
      <c r="AF371" s="6"/>
      <c r="AG371" s="6"/>
      <c r="AH371" s="6"/>
      <c r="AI371" s="6"/>
      <c r="AJ371" s="6"/>
      <c r="AK371" s="6"/>
      <c r="AL371" s="6"/>
      <c r="AM371" s="6"/>
      <c r="AN371" s="6"/>
      <c r="AO371" s="6"/>
      <c r="AP371" s="6"/>
    </row>
    <row r="372" spans="1:42" ht="11.25" customHeight="1" x14ac:dyDescent="0.3">
      <c r="A372" s="26">
        <v>366</v>
      </c>
      <c r="B372" s="38" t="s">
        <v>1464</v>
      </c>
      <c r="C372" s="39">
        <v>10</v>
      </c>
      <c r="D372" s="40">
        <v>200</v>
      </c>
      <c r="E372" s="30"/>
      <c r="F372" s="41">
        <f t="shared" si="1"/>
        <v>0</v>
      </c>
      <c r="G372" s="42" t="s">
        <v>1315</v>
      </c>
      <c r="H372" s="42"/>
      <c r="I372" s="44" t="s">
        <v>1465</v>
      </c>
      <c r="J372" s="44" t="s">
        <v>1238</v>
      </c>
      <c r="K372" s="45">
        <v>9789664480304</v>
      </c>
      <c r="L372" s="45">
        <v>2022</v>
      </c>
      <c r="M372" s="45">
        <v>8</v>
      </c>
      <c r="N372" s="44" t="s">
        <v>1239</v>
      </c>
      <c r="O372" s="38" t="s">
        <v>1466</v>
      </c>
      <c r="P372" s="45">
        <v>173433</v>
      </c>
      <c r="Q372" s="46" t="s">
        <v>1467</v>
      </c>
      <c r="R372" s="48">
        <v>0.373</v>
      </c>
      <c r="S372" s="45">
        <v>40</v>
      </c>
      <c r="T372" s="45">
        <v>245</v>
      </c>
      <c r="U372" s="45">
        <v>250</v>
      </c>
      <c r="V372" s="44" t="s">
        <v>1468</v>
      </c>
      <c r="W372" s="44" t="s">
        <v>38</v>
      </c>
      <c r="X372" s="6"/>
      <c r="Y372" s="6"/>
      <c r="Z372" s="6"/>
      <c r="AA372" s="6"/>
      <c r="AB372" s="6"/>
      <c r="AC372" s="6"/>
      <c r="AD372" s="6"/>
      <c r="AE372" s="6"/>
      <c r="AF372" s="6"/>
      <c r="AG372" s="6"/>
      <c r="AH372" s="6"/>
      <c r="AI372" s="6"/>
      <c r="AJ372" s="6"/>
      <c r="AK372" s="6"/>
      <c r="AL372" s="6"/>
      <c r="AM372" s="6"/>
      <c r="AN372" s="6"/>
      <c r="AO372" s="6"/>
      <c r="AP372" s="6"/>
    </row>
    <row r="373" spans="1:42" ht="11.25" hidden="1" customHeight="1" x14ac:dyDescent="0.3">
      <c r="A373" s="26">
        <v>367</v>
      </c>
      <c r="B373" s="38" t="s">
        <v>1469</v>
      </c>
      <c r="C373" s="39">
        <v>20</v>
      </c>
      <c r="D373" s="40">
        <v>80</v>
      </c>
      <c r="E373" s="30"/>
      <c r="F373" s="41">
        <f t="shared" si="1"/>
        <v>0</v>
      </c>
      <c r="G373" s="42" t="s">
        <v>1470</v>
      </c>
      <c r="H373" s="61" t="s">
        <v>60</v>
      </c>
      <c r="I373" s="44" t="s">
        <v>1471</v>
      </c>
      <c r="J373" s="44" t="s">
        <v>1472</v>
      </c>
      <c r="K373" s="45">
        <v>9786176798101</v>
      </c>
      <c r="L373" s="45">
        <v>2021</v>
      </c>
      <c r="M373" s="45">
        <v>2</v>
      </c>
      <c r="N373" s="44" t="s">
        <v>1473</v>
      </c>
      <c r="O373" s="38" t="s">
        <v>1474</v>
      </c>
      <c r="P373" s="45">
        <v>144838</v>
      </c>
      <c r="Q373" s="46" t="s">
        <v>1475</v>
      </c>
      <c r="R373" s="48">
        <v>0.152</v>
      </c>
      <c r="S373" s="45">
        <v>12</v>
      </c>
      <c r="T373" s="45">
        <v>180</v>
      </c>
      <c r="U373" s="45">
        <v>180</v>
      </c>
      <c r="V373" s="44" t="s">
        <v>1476</v>
      </c>
      <c r="W373" s="44" t="s">
        <v>38</v>
      </c>
      <c r="X373" s="6"/>
      <c r="Y373" s="6"/>
      <c r="Z373" s="6"/>
      <c r="AA373" s="6"/>
      <c r="AB373" s="6"/>
      <c r="AC373" s="6"/>
      <c r="AD373" s="6"/>
      <c r="AE373" s="6"/>
      <c r="AF373" s="6"/>
      <c r="AG373" s="6"/>
      <c r="AH373" s="6"/>
      <c r="AI373" s="6"/>
      <c r="AJ373" s="6"/>
      <c r="AK373" s="6"/>
      <c r="AL373" s="6"/>
      <c r="AM373" s="6"/>
      <c r="AN373" s="6"/>
      <c r="AO373" s="6"/>
      <c r="AP373" s="6"/>
    </row>
    <row r="374" spans="1:42" ht="11.25" hidden="1" customHeight="1" x14ac:dyDescent="0.3">
      <c r="A374" s="26">
        <v>368</v>
      </c>
      <c r="B374" s="38" t="s">
        <v>1477</v>
      </c>
      <c r="C374" s="39">
        <v>10</v>
      </c>
      <c r="D374" s="40">
        <v>70</v>
      </c>
      <c r="E374" s="30"/>
      <c r="F374" s="41">
        <f t="shared" si="1"/>
        <v>0</v>
      </c>
      <c r="G374" s="42" t="s">
        <v>1470</v>
      </c>
      <c r="H374" s="61" t="s">
        <v>60</v>
      </c>
      <c r="I374" s="44" t="s">
        <v>1478</v>
      </c>
      <c r="J374" s="44" t="s">
        <v>1238</v>
      </c>
      <c r="K374" s="45">
        <v>9786176799061</v>
      </c>
      <c r="L374" s="45">
        <v>2021</v>
      </c>
      <c r="M374" s="45">
        <v>4</v>
      </c>
      <c r="N374" s="44" t="s">
        <v>1239</v>
      </c>
      <c r="O374" s="38" t="s">
        <v>1479</v>
      </c>
      <c r="P374" s="45">
        <v>146948</v>
      </c>
      <c r="Q374" s="46" t="s">
        <v>1480</v>
      </c>
      <c r="R374" s="48">
        <v>0.28000000000000003</v>
      </c>
      <c r="S374" s="45">
        <v>58</v>
      </c>
      <c r="T374" s="45">
        <v>170</v>
      </c>
      <c r="U374" s="45">
        <v>215</v>
      </c>
      <c r="V374" s="44" t="s">
        <v>1201</v>
      </c>
      <c r="W374" s="44" t="s">
        <v>38</v>
      </c>
      <c r="X374" s="6"/>
      <c r="Y374" s="6"/>
      <c r="Z374" s="6"/>
      <c r="AA374" s="6"/>
      <c r="AB374" s="6"/>
      <c r="AC374" s="6"/>
      <c r="AD374" s="6"/>
      <c r="AE374" s="6"/>
      <c r="AF374" s="6"/>
      <c r="AG374" s="6"/>
      <c r="AH374" s="6"/>
      <c r="AI374" s="6"/>
      <c r="AJ374" s="6"/>
      <c r="AK374" s="6"/>
      <c r="AL374" s="6"/>
      <c r="AM374" s="6"/>
      <c r="AN374" s="6"/>
      <c r="AO374" s="6"/>
      <c r="AP374" s="6"/>
    </row>
    <row r="375" spans="1:42" ht="11.25" customHeight="1" x14ac:dyDescent="0.3">
      <c r="A375" s="26">
        <v>369</v>
      </c>
      <c r="B375" s="38" t="s">
        <v>1481</v>
      </c>
      <c r="C375" s="39">
        <v>10</v>
      </c>
      <c r="D375" s="40">
        <v>400</v>
      </c>
      <c r="E375" s="30"/>
      <c r="F375" s="41">
        <f t="shared" si="1"/>
        <v>0</v>
      </c>
      <c r="G375" s="42" t="s">
        <v>1315</v>
      </c>
      <c r="H375" s="42"/>
      <c r="I375" s="44" t="s">
        <v>1482</v>
      </c>
      <c r="J375" s="44" t="s">
        <v>1472</v>
      </c>
      <c r="K375" s="45">
        <v>9789664480885</v>
      </c>
      <c r="L375" s="45">
        <v>2023</v>
      </c>
      <c r="M375" s="45">
        <v>2</v>
      </c>
      <c r="N375" s="44" t="s">
        <v>1239</v>
      </c>
      <c r="O375" s="38" t="s">
        <v>1483</v>
      </c>
      <c r="P375" s="45">
        <v>185103</v>
      </c>
      <c r="Q375" s="46" t="s">
        <v>1484</v>
      </c>
      <c r="R375" s="48">
        <v>0.505</v>
      </c>
      <c r="S375" s="45">
        <v>34</v>
      </c>
      <c r="T375" s="45">
        <v>200</v>
      </c>
      <c r="U375" s="45">
        <v>200</v>
      </c>
      <c r="V375" s="44" t="s">
        <v>1485</v>
      </c>
      <c r="W375" s="44" t="s">
        <v>38</v>
      </c>
      <c r="X375" s="6"/>
      <c r="Y375" s="6"/>
      <c r="Z375" s="6"/>
      <c r="AA375" s="6"/>
      <c r="AB375" s="6"/>
      <c r="AC375" s="6"/>
      <c r="AD375" s="6"/>
      <c r="AE375" s="6"/>
      <c r="AF375" s="6"/>
      <c r="AG375" s="6"/>
      <c r="AH375" s="6"/>
      <c r="AI375" s="6"/>
      <c r="AJ375" s="6"/>
      <c r="AK375" s="6"/>
      <c r="AL375" s="6"/>
      <c r="AM375" s="6"/>
      <c r="AN375" s="6"/>
      <c r="AO375" s="6"/>
      <c r="AP375" s="6"/>
    </row>
    <row r="376" spans="1:42" ht="11.25" customHeight="1" x14ac:dyDescent="0.3">
      <c r="A376" s="26">
        <v>370</v>
      </c>
      <c r="B376" s="38" t="s">
        <v>1486</v>
      </c>
      <c r="C376" s="39">
        <v>10</v>
      </c>
      <c r="D376" s="40">
        <v>250</v>
      </c>
      <c r="E376" s="30"/>
      <c r="F376" s="41">
        <f t="shared" si="1"/>
        <v>0</v>
      </c>
      <c r="G376" s="42" t="s">
        <v>1470</v>
      </c>
      <c r="H376" s="42"/>
      <c r="I376" s="44" t="s">
        <v>1487</v>
      </c>
      <c r="J376" s="44" t="s">
        <v>1472</v>
      </c>
      <c r="K376" s="45">
        <v>9789664481981</v>
      </c>
      <c r="L376" s="45">
        <v>2023</v>
      </c>
      <c r="M376" s="45">
        <v>10</v>
      </c>
      <c r="N376" s="44" t="s">
        <v>1239</v>
      </c>
      <c r="O376" s="38" t="s">
        <v>1488</v>
      </c>
      <c r="P376" s="45">
        <v>199632</v>
      </c>
      <c r="Q376" s="46" t="s">
        <v>1489</v>
      </c>
      <c r="R376" s="48">
        <v>0.2</v>
      </c>
      <c r="S376" s="45">
        <v>14</v>
      </c>
      <c r="T376" s="45">
        <v>180</v>
      </c>
      <c r="U376" s="45">
        <v>180</v>
      </c>
      <c r="V376" s="44" t="s">
        <v>1476</v>
      </c>
      <c r="W376" s="44" t="s">
        <v>38</v>
      </c>
      <c r="X376" s="6"/>
      <c r="Y376" s="6"/>
      <c r="Z376" s="6"/>
      <c r="AA376" s="6"/>
      <c r="AB376" s="6"/>
      <c r="AC376" s="6"/>
      <c r="AD376" s="6"/>
      <c r="AE376" s="6"/>
      <c r="AF376" s="6"/>
      <c r="AG376" s="6"/>
      <c r="AH376" s="6"/>
      <c r="AI376" s="6"/>
      <c r="AJ376" s="6"/>
      <c r="AK376" s="6"/>
      <c r="AL376" s="6"/>
      <c r="AM376" s="6"/>
      <c r="AN376" s="6"/>
      <c r="AO376" s="6"/>
      <c r="AP376" s="6"/>
    </row>
    <row r="377" spans="1:42" ht="11.25" customHeight="1" x14ac:dyDescent="0.3">
      <c r="A377" s="26">
        <v>371</v>
      </c>
      <c r="B377" s="38" t="s">
        <v>1490</v>
      </c>
      <c r="C377" s="39">
        <v>10</v>
      </c>
      <c r="D377" s="40">
        <v>180</v>
      </c>
      <c r="E377" s="30"/>
      <c r="F377" s="41">
        <f t="shared" si="1"/>
        <v>0</v>
      </c>
      <c r="G377" s="42" t="s">
        <v>1470</v>
      </c>
      <c r="H377" s="42"/>
      <c r="I377" s="44" t="s">
        <v>1487</v>
      </c>
      <c r="J377" s="44" t="s">
        <v>1472</v>
      </c>
      <c r="K377" s="45">
        <v>9789664481974</v>
      </c>
      <c r="L377" s="45">
        <v>2023</v>
      </c>
      <c r="M377" s="45">
        <v>10</v>
      </c>
      <c r="N377" s="44" t="s">
        <v>1239</v>
      </c>
      <c r="O377" s="38" t="s">
        <v>1491</v>
      </c>
      <c r="P377" s="45">
        <v>199633</v>
      </c>
      <c r="Q377" s="46" t="s">
        <v>1492</v>
      </c>
      <c r="R377" s="48">
        <v>0.185</v>
      </c>
      <c r="S377" s="45">
        <v>16</v>
      </c>
      <c r="T377" s="45">
        <v>180</v>
      </c>
      <c r="U377" s="45">
        <v>180</v>
      </c>
      <c r="V377" s="44" t="s">
        <v>1476</v>
      </c>
      <c r="W377" s="44" t="s">
        <v>38</v>
      </c>
      <c r="X377" s="6"/>
      <c r="Y377" s="6"/>
      <c r="Z377" s="6"/>
      <c r="AA377" s="6"/>
      <c r="AB377" s="6"/>
      <c r="AC377" s="6"/>
      <c r="AD377" s="6"/>
      <c r="AE377" s="6"/>
      <c r="AF377" s="6"/>
      <c r="AG377" s="6"/>
      <c r="AH377" s="6"/>
      <c r="AI377" s="6"/>
      <c r="AJ377" s="6"/>
      <c r="AK377" s="6"/>
      <c r="AL377" s="6"/>
      <c r="AM377" s="6"/>
      <c r="AN377" s="6"/>
      <c r="AO377" s="6"/>
      <c r="AP377" s="6"/>
    </row>
    <row r="378" spans="1:42" ht="11.25" customHeight="1" x14ac:dyDescent="0.3">
      <c r="A378" s="26">
        <v>372</v>
      </c>
      <c r="B378" s="38" t="s">
        <v>1493</v>
      </c>
      <c r="C378" s="39">
        <v>2</v>
      </c>
      <c r="D378" s="40">
        <v>300</v>
      </c>
      <c r="E378" s="30"/>
      <c r="F378" s="41">
        <f t="shared" si="1"/>
        <v>0</v>
      </c>
      <c r="G378" s="42" t="s">
        <v>1470</v>
      </c>
      <c r="H378" s="60"/>
      <c r="I378" s="44" t="s">
        <v>1494</v>
      </c>
      <c r="J378" s="44" t="s">
        <v>1472</v>
      </c>
      <c r="K378" s="45">
        <v>9786176793250</v>
      </c>
      <c r="L378" s="45">
        <v>2016</v>
      </c>
      <c r="M378" s="45">
        <v>11</v>
      </c>
      <c r="N378" s="44" t="s">
        <v>1495</v>
      </c>
      <c r="O378" s="38" t="s">
        <v>1496</v>
      </c>
      <c r="P378" s="45">
        <v>144601</v>
      </c>
      <c r="Q378" s="46" t="s">
        <v>1497</v>
      </c>
      <c r="R378" s="47">
        <v>0.27</v>
      </c>
      <c r="S378" s="102"/>
      <c r="T378" s="45">
        <v>100</v>
      </c>
      <c r="U378" s="45">
        <v>100</v>
      </c>
      <c r="V378" s="44" t="s">
        <v>1498</v>
      </c>
      <c r="W378" s="44" t="s">
        <v>38</v>
      </c>
      <c r="X378" s="6"/>
      <c r="Y378" s="6"/>
      <c r="Z378" s="6"/>
      <c r="AA378" s="6"/>
      <c r="AB378" s="6"/>
      <c r="AC378" s="6"/>
      <c r="AD378" s="6"/>
      <c r="AE378" s="6"/>
      <c r="AF378" s="6"/>
      <c r="AG378" s="6"/>
      <c r="AH378" s="6"/>
      <c r="AI378" s="6"/>
      <c r="AJ378" s="6"/>
      <c r="AK378" s="6"/>
      <c r="AL378" s="6"/>
      <c r="AM378" s="6"/>
      <c r="AN378" s="6"/>
      <c r="AO378" s="6"/>
      <c r="AP378" s="6"/>
    </row>
    <row r="379" spans="1:42" ht="11.25" customHeight="1" x14ac:dyDescent="0.3">
      <c r="A379" s="26">
        <v>373</v>
      </c>
      <c r="B379" s="38" t="s">
        <v>1499</v>
      </c>
      <c r="C379" s="39">
        <v>20</v>
      </c>
      <c r="D379" s="40">
        <v>60</v>
      </c>
      <c r="E379" s="30"/>
      <c r="F379" s="41">
        <f t="shared" si="1"/>
        <v>0</v>
      </c>
      <c r="G379" s="42" t="s">
        <v>1470</v>
      </c>
      <c r="H379" s="42"/>
      <c r="I379" s="44" t="s">
        <v>1494</v>
      </c>
      <c r="J379" s="44" t="s">
        <v>1472</v>
      </c>
      <c r="K379" s="45">
        <v>9786176793175</v>
      </c>
      <c r="L379" s="45">
        <v>2016</v>
      </c>
      <c r="M379" s="45">
        <v>11</v>
      </c>
      <c r="N379" s="44" t="s">
        <v>1495</v>
      </c>
      <c r="O379" s="38" t="s">
        <v>1500</v>
      </c>
      <c r="P379" s="45">
        <v>142072</v>
      </c>
      <c r="Q379" s="46" t="s">
        <v>1501</v>
      </c>
      <c r="R379" s="48">
        <v>0.05</v>
      </c>
      <c r="S379" s="45">
        <v>12</v>
      </c>
      <c r="T379" s="45">
        <v>100</v>
      </c>
      <c r="U379" s="45">
        <v>100</v>
      </c>
      <c r="V379" s="44" t="s">
        <v>1498</v>
      </c>
      <c r="W379" s="44" t="s">
        <v>38</v>
      </c>
      <c r="X379" s="6"/>
      <c r="Y379" s="6"/>
      <c r="Z379" s="6"/>
      <c r="AA379" s="6"/>
      <c r="AB379" s="6"/>
      <c r="AC379" s="6"/>
      <c r="AD379" s="6"/>
      <c r="AE379" s="6"/>
      <c r="AF379" s="6"/>
      <c r="AG379" s="6"/>
      <c r="AH379" s="6"/>
      <c r="AI379" s="6"/>
      <c r="AJ379" s="6"/>
      <c r="AK379" s="6"/>
      <c r="AL379" s="6"/>
      <c r="AM379" s="6"/>
      <c r="AN379" s="6"/>
      <c r="AO379" s="6"/>
      <c r="AP379" s="6"/>
    </row>
    <row r="380" spans="1:42" ht="11.25" hidden="1" customHeight="1" x14ac:dyDescent="0.3">
      <c r="A380" s="26">
        <v>374</v>
      </c>
      <c r="B380" s="38" t="s">
        <v>1502</v>
      </c>
      <c r="C380" s="39">
        <v>20</v>
      </c>
      <c r="D380" s="40">
        <v>60</v>
      </c>
      <c r="E380" s="30"/>
      <c r="F380" s="41">
        <f t="shared" si="1"/>
        <v>0</v>
      </c>
      <c r="G380" s="42" t="s">
        <v>1470</v>
      </c>
      <c r="H380" s="60" t="s">
        <v>60</v>
      </c>
      <c r="I380" s="44" t="s">
        <v>1494</v>
      </c>
      <c r="J380" s="44" t="s">
        <v>1472</v>
      </c>
      <c r="K380" s="45">
        <v>9786176793144</v>
      </c>
      <c r="L380" s="45">
        <v>2016</v>
      </c>
      <c r="M380" s="45">
        <v>11</v>
      </c>
      <c r="N380" s="44" t="s">
        <v>1495</v>
      </c>
      <c r="O380" s="38" t="s">
        <v>1503</v>
      </c>
      <c r="P380" s="45">
        <v>142069</v>
      </c>
      <c r="Q380" s="46" t="s">
        <v>1504</v>
      </c>
      <c r="R380" s="48">
        <v>0.05</v>
      </c>
      <c r="S380" s="45">
        <v>12</v>
      </c>
      <c r="T380" s="45">
        <v>100</v>
      </c>
      <c r="U380" s="45">
        <v>100</v>
      </c>
      <c r="V380" s="44" t="s">
        <v>1498</v>
      </c>
      <c r="W380" s="44" t="s">
        <v>38</v>
      </c>
      <c r="X380" s="6"/>
      <c r="Y380" s="6"/>
      <c r="Z380" s="6"/>
      <c r="AA380" s="6"/>
      <c r="AB380" s="6"/>
      <c r="AC380" s="6"/>
      <c r="AD380" s="6"/>
      <c r="AE380" s="6"/>
      <c r="AF380" s="6"/>
      <c r="AG380" s="6"/>
      <c r="AH380" s="6"/>
      <c r="AI380" s="6"/>
      <c r="AJ380" s="6"/>
      <c r="AK380" s="6"/>
      <c r="AL380" s="6"/>
      <c r="AM380" s="6"/>
      <c r="AN380" s="6"/>
      <c r="AO380" s="6"/>
      <c r="AP380" s="6"/>
    </row>
    <row r="381" spans="1:42" ht="11.25" customHeight="1" x14ac:dyDescent="0.3">
      <c r="A381" s="26">
        <v>375</v>
      </c>
      <c r="B381" s="38" t="s">
        <v>1505</v>
      </c>
      <c r="C381" s="39">
        <v>20</v>
      </c>
      <c r="D381" s="40">
        <v>60</v>
      </c>
      <c r="E381" s="30"/>
      <c r="F381" s="41">
        <f t="shared" si="1"/>
        <v>0</v>
      </c>
      <c r="G381" s="42" t="s">
        <v>1470</v>
      </c>
      <c r="H381" s="42"/>
      <c r="I381" s="44" t="s">
        <v>1494</v>
      </c>
      <c r="J381" s="44" t="s">
        <v>1472</v>
      </c>
      <c r="K381" s="45">
        <v>9786176793120</v>
      </c>
      <c r="L381" s="45">
        <v>2016</v>
      </c>
      <c r="M381" s="45">
        <v>7</v>
      </c>
      <c r="N381" s="44" t="s">
        <v>1495</v>
      </c>
      <c r="O381" s="38" t="s">
        <v>1506</v>
      </c>
      <c r="P381" s="45">
        <v>142067</v>
      </c>
      <c r="Q381" s="46" t="s">
        <v>1507</v>
      </c>
      <c r="R381" s="48">
        <v>4.3999999999999997E-2</v>
      </c>
      <c r="S381" s="45">
        <v>12</v>
      </c>
      <c r="T381" s="45">
        <v>100</v>
      </c>
      <c r="U381" s="45">
        <v>100</v>
      </c>
      <c r="V381" s="44" t="s">
        <v>1498</v>
      </c>
      <c r="W381" s="44" t="s">
        <v>38</v>
      </c>
      <c r="X381" s="6"/>
      <c r="Y381" s="6"/>
      <c r="Z381" s="6"/>
      <c r="AA381" s="6"/>
      <c r="AB381" s="6"/>
      <c r="AC381" s="6"/>
      <c r="AD381" s="6"/>
      <c r="AE381" s="6"/>
      <c r="AF381" s="6"/>
      <c r="AG381" s="6"/>
      <c r="AH381" s="6"/>
      <c r="AI381" s="6"/>
      <c r="AJ381" s="6"/>
      <c r="AK381" s="6"/>
      <c r="AL381" s="6"/>
      <c r="AM381" s="6"/>
      <c r="AN381" s="6"/>
      <c r="AO381" s="6"/>
      <c r="AP381" s="6"/>
    </row>
    <row r="382" spans="1:42" ht="11.25" customHeight="1" x14ac:dyDescent="0.3">
      <c r="A382" s="26">
        <v>376</v>
      </c>
      <c r="B382" s="38" t="s">
        <v>1508</v>
      </c>
      <c r="C382" s="39">
        <v>20</v>
      </c>
      <c r="D382" s="40">
        <v>60</v>
      </c>
      <c r="E382" s="30"/>
      <c r="F382" s="41">
        <f t="shared" si="1"/>
        <v>0</v>
      </c>
      <c r="G382" s="42" t="s">
        <v>1470</v>
      </c>
      <c r="H382" s="42"/>
      <c r="I382" s="44" t="s">
        <v>1494</v>
      </c>
      <c r="J382" s="44" t="s">
        <v>1472</v>
      </c>
      <c r="K382" s="45">
        <v>9786176793137</v>
      </c>
      <c r="L382" s="45">
        <v>2016</v>
      </c>
      <c r="M382" s="45">
        <v>7</v>
      </c>
      <c r="N382" s="44" t="s">
        <v>1495</v>
      </c>
      <c r="O382" s="38" t="s">
        <v>1509</v>
      </c>
      <c r="P382" s="45">
        <v>142068</v>
      </c>
      <c r="Q382" s="46" t="s">
        <v>1510</v>
      </c>
      <c r="R382" s="48">
        <v>4.3999999999999997E-2</v>
      </c>
      <c r="S382" s="45">
        <v>12</v>
      </c>
      <c r="T382" s="45">
        <v>100</v>
      </c>
      <c r="U382" s="45">
        <v>100</v>
      </c>
      <c r="V382" s="44" t="s">
        <v>1498</v>
      </c>
      <c r="W382" s="44" t="s">
        <v>38</v>
      </c>
      <c r="X382" s="6"/>
      <c r="Y382" s="6"/>
      <c r="Z382" s="6"/>
      <c r="AA382" s="6"/>
      <c r="AB382" s="6"/>
      <c r="AC382" s="6"/>
      <c r="AD382" s="6"/>
      <c r="AE382" s="6"/>
      <c r="AF382" s="6"/>
      <c r="AG382" s="6"/>
      <c r="AH382" s="6"/>
      <c r="AI382" s="6"/>
      <c r="AJ382" s="6"/>
      <c r="AK382" s="6"/>
      <c r="AL382" s="6"/>
      <c r="AM382" s="6"/>
      <c r="AN382" s="6"/>
      <c r="AO382" s="6"/>
      <c r="AP382" s="6"/>
    </row>
    <row r="383" spans="1:42" ht="11.25" customHeight="1" x14ac:dyDescent="0.3">
      <c r="A383" s="26">
        <v>377</v>
      </c>
      <c r="B383" s="38" t="s">
        <v>1511</v>
      </c>
      <c r="C383" s="39">
        <v>20</v>
      </c>
      <c r="D383" s="40">
        <v>60</v>
      </c>
      <c r="E383" s="30"/>
      <c r="F383" s="41">
        <f t="shared" si="1"/>
        <v>0</v>
      </c>
      <c r="G383" s="42" t="s">
        <v>1470</v>
      </c>
      <c r="H383" s="42"/>
      <c r="I383" s="44" t="s">
        <v>1494</v>
      </c>
      <c r="J383" s="44" t="s">
        <v>1472</v>
      </c>
      <c r="K383" s="45">
        <v>9786176793168</v>
      </c>
      <c r="L383" s="45">
        <v>2016</v>
      </c>
      <c r="M383" s="45">
        <v>7</v>
      </c>
      <c r="N383" s="44" t="s">
        <v>1495</v>
      </c>
      <c r="O383" s="38" t="s">
        <v>1512</v>
      </c>
      <c r="P383" s="45">
        <v>142071</v>
      </c>
      <c r="Q383" s="46" t="s">
        <v>1513</v>
      </c>
      <c r="R383" s="48">
        <v>4.3999999999999997E-2</v>
      </c>
      <c r="S383" s="45">
        <v>12</v>
      </c>
      <c r="T383" s="45">
        <v>100</v>
      </c>
      <c r="U383" s="45">
        <v>100</v>
      </c>
      <c r="V383" s="44" t="s">
        <v>1498</v>
      </c>
      <c r="W383" s="44" t="s">
        <v>38</v>
      </c>
      <c r="X383" s="6"/>
      <c r="Y383" s="6"/>
      <c r="Z383" s="6"/>
      <c r="AA383" s="6"/>
      <c r="AB383" s="6"/>
      <c r="AC383" s="6"/>
      <c r="AD383" s="6"/>
      <c r="AE383" s="6"/>
      <c r="AF383" s="6"/>
      <c r="AG383" s="6"/>
      <c r="AH383" s="6"/>
      <c r="AI383" s="6"/>
      <c r="AJ383" s="6"/>
      <c r="AK383" s="6"/>
      <c r="AL383" s="6"/>
      <c r="AM383" s="6"/>
      <c r="AN383" s="6"/>
      <c r="AO383" s="6"/>
      <c r="AP383" s="6"/>
    </row>
    <row r="384" spans="1:42" ht="11.25" customHeight="1" x14ac:dyDescent="0.3">
      <c r="A384" s="26">
        <v>378</v>
      </c>
      <c r="B384" s="38" t="s">
        <v>1514</v>
      </c>
      <c r="C384" s="39">
        <v>20</v>
      </c>
      <c r="D384" s="40">
        <v>60</v>
      </c>
      <c r="E384" s="30"/>
      <c r="F384" s="41">
        <f t="shared" si="1"/>
        <v>0</v>
      </c>
      <c r="G384" s="42" t="s">
        <v>1470</v>
      </c>
      <c r="H384" s="42"/>
      <c r="I384" s="44" t="s">
        <v>1494</v>
      </c>
      <c r="J384" s="44" t="s">
        <v>1472</v>
      </c>
      <c r="K384" s="45">
        <v>9786176793151</v>
      </c>
      <c r="L384" s="45">
        <v>2016</v>
      </c>
      <c r="M384" s="45">
        <v>7</v>
      </c>
      <c r="N384" s="44" t="s">
        <v>1495</v>
      </c>
      <c r="O384" s="38" t="s">
        <v>1515</v>
      </c>
      <c r="P384" s="45">
        <v>142070</v>
      </c>
      <c r="Q384" s="46" t="s">
        <v>1516</v>
      </c>
      <c r="R384" s="48">
        <v>4.3999999999999997E-2</v>
      </c>
      <c r="S384" s="45">
        <v>12</v>
      </c>
      <c r="T384" s="45">
        <v>100</v>
      </c>
      <c r="U384" s="45">
        <v>100</v>
      </c>
      <c r="V384" s="44" t="s">
        <v>1498</v>
      </c>
      <c r="W384" s="44" t="s">
        <v>38</v>
      </c>
      <c r="X384" s="6"/>
      <c r="Y384" s="6"/>
      <c r="Z384" s="6"/>
      <c r="AA384" s="6"/>
      <c r="AB384" s="6"/>
      <c r="AC384" s="6"/>
      <c r="AD384" s="6"/>
      <c r="AE384" s="6"/>
      <c r="AF384" s="6"/>
      <c r="AG384" s="6"/>
      <c r="AH384" s="6"/>
      <c r="AI384" s="6"/>
      <c r="AJ384" s="6"/>
      <c r="AK384" s="6"/>
      <c r="AL384" s="6"/>
      <c r="AM384" s="6"/>
      <c r="AN384" s="6"/>
      <c r="AO384" s="6"/>
      <c r="AP384" s="6"/>
    </row>
    <row r="385" spans="1:42" ht="11.25" customHeight="1" x14ac:dyDescent="0.3">
      <c r="A385" s="26">
        <v>379</v>
      </c>
      <c r="B385" s="38" t="s">
        <v>1517</v>
      </c>
      <c r="C385" s="39">
        <v>20</v>
      </c>
      <c r="D385" s="40">
        <v>60</v>
      </c>
      <c r="E385" s="30"/>
      <c r="F385" s="41">
        <f t="shared" si="1"/>
        <v>0</v>
      </c>
      <c r="G385" s="42" t="s">
        <v>1470</v>
      </c>
      <c r="H385" s="42"/>
      <c r="I385" s="44" t="s">
        <v>1494</v>
      </c>
      <c r="J385" s="44" t="s">
        <v>1472</v>
      </c>
      <c r="K385" s="45">
        <v>9786176795520</v>
      </c>
      <c r="L385" s="45">
        <v>2018</v>
      </c>
      <c r="M385" s="45">
        <v>7</v>
      </c>
      <c r="N385" s="44" t="s">
        <v>1495</v>
      </c>
      <c r="O385" s="38" t="s">
        <v>1518</v>
      </c>
      <c r="P385" s="45">
        <v>176585</v>
      </c>
      <c r="Q385" s="46" t="s">
        <v>1519</v>
      </c>
      <c r="R385" s="48">
        <v>4.2999999999999997E-2</v>
      </c>
      <c r="S385" s="45">
        <v>12</v>
      </c>
      <c r="T385" s="45">
        <v>100</v>
      </c>
      <c r="U385" s="45">
        <v>100</v>
      </c>
      <c r="V385" s="44" t="s">
        <v>1498</v>
      </c>
      <c r="W385" s="44" t="s">
        <v>38</v>
      </c>
      <c r="X385" s="6"/>
      <c r="Y385" s="6"/>
      <c r="Z385" s="6"/>
      <c r="AA385" s="6"/>
      <c r="AB385" s="6"/>
      <c r="AC385" s="6"/>
      <c r="AD385" s="6"/>
      <c r="AE385" s="6"/>
      <c r="AF385" s="6"/>
      <c r="AG385" s="6"/>
      <c r="AH385" s="6"/>
      <c r="AI385" s="6"/>
      <c r="AJ385" s="6"/>
      <c r="AK385" s="6"/>
      <c r="AL385" s="6"/>
      <c r="AM385" s="6"/>
      <c r="AN385" s="6"/>
      <c r="AO385" s="6"/>
      <c r="AP385" s="6"/>
    </row>
    <row r="386" spans="1:42" ht="11.25" customHeight="1" x14ac:dyDescent="0.3">
      <c r="A386" s="26">
        <v>380</v>
      </c>
      <c r="B386" s="38" t="s">
        <v>1520</v>
      </c>
      <c r="C386" s="39">
        <v>20</v>
      </c>
      <c r="D386" s="40">
        <v>60</v>
      </c>
      <c r="E386" s="30"/>
      <c r="F386" s="41">
        <f t="shared" si="1"/>
        <v>0</v>
      </c>
      <c r="G386" s="42" t="s">
        <v>1470</v>
      </c>
      <c r="H386" s="42"/>
      <c r="I386" s="44" t="s">
        <v>1494</v>
      </c>
      <c r="J386" s="44" t="s">
        <v>1472</v>
      </c>
      <c r="K386" s="45">
        <v>9786176795537</v>
      </c>
      <c r="L386" s="45">
        <v>2018</v>
      </c>
      <c r="M386" s="45">
        <v>7</v>
      </c>
      <c r="N386" s="44" t="s">
        <v>1495</v>
      </c>
      <c r="O386" s="38" t="s">
        <v>1521</v>
      </c>
      <c r="P386" s="45">
        <v>176586</v>
      </c>
      <c r="Q386" s="46" t="s">
        <v>1522</v>
      </c>
      <c r="R386" s="48">
        <v>0.04</v>
      </c>
      <c r="S386" s="45">
        <v>12</v>
      </c>
      <c r="T386" s="45">
        <v>100</v>
      </c>
      <c r="U386" s="45">
        <v>100</v>
      </c>
      <c r="V386" s="44" t="s">
        <v>1498</v>
      </c>
      <c r="W386" s="44" t="s">
        <v>38</v>
      </c>
      <c r="X386" s="6"/>
      <c r="Y386" s="6"/>
      <c r="Z386" s="6"/>
      <c r="AA386" s="6"/>
      <c r="AB386" s="6"/>
      <c r="AC386" s="6"/>
      <c r="AD386" s="6"/>
      <c r="AE386" s="6"/>
      <c r="AF386" s="6"/>
      <c r="AG386" s="6"/>
      <c r="AH386" s="6"/>
      <c r="AI386" s="6"/>
      <c r="AJ386" s="6"/>
      <c r="AK386" s="6"/>
      <c r="AL386" s="6"/>
      <c r="AM386" s="6"/>
      <c r="AN386" s="6"/>
      <c r="AO386" s="6"/>
      <c r="AP386" s="6"/>
    </row>
    <row r="387" spans="1:42" ht="11.25" customHeight="1" x14ac:dyDescent="0.3">
      <c r="A387" s="26">
        <v>381</v>
      </c>
      <c r="B387" s="38" t="s">
        <v>1523</v>
      </c>
      <c r="C387" s="39">
        <v>20</v>
      </c>
      <c r="D387" s="40">
        <v>60</v>
      </c>
      <c r="E387" s="30"/>
      <c r="F387" s="41">
        <f t="shared" si="1"/>
        <v>0</v>
      </c>
      <c r="G387" s="42" t="s">
        <v>1470</v>
      </c>
      <c r="H387" s="42"/>
      <c r="I387" s="44" t="s">
        <v>1494</v>
      </c>
      <c r="J387" s="44" t="s">
        <v>1472</v>
      </c>
      <c r="K387" s="45">
        <v>9786176796954</v>
      </c>
      <c r="L387" s="45">
        <v>2019</v>
      </c>
      <c r="M387" s="45">
        <v>7</v>
      </c>
      <c r="N387" s="44" t="s">
        <v>1495</v>
      </c>
      <c r="O387" s="38" t="s">
        <v>1524</v>
      </c>
      <c r="P387" s="45">
        <v>146896</v>
      </c>
      <c r="Q387" s="46" t="s">
        <v>1525</v>
      </c>
      <c r="R387" s="48">
        <v>3.6999999999999998E-2</v>
      </c>
      <c r="S387" s="45">
        <v>10</v>
      </c>
      <c r="T387" s="45">
        <v>100</v>
      </c>
      <c r="U387" s="45">
        <v>100</v>
      </c>
      <c r="V387" s="44" t="s">
        <v>1498</v>
      </c>
      <c r="W387" s="44" t="s">
        <v>38</v>
      </c>
      <c r="X387" s="6"/>
      <c r="Y387" s="6"/>
      <c r="Z387" s="6"/>
      <c r="AA387" s="6"/>
      <c r="AB387" s="6"/>
      <c r="AC387" s="6"/>
      <c r="AD387" s="6"/>
      <c r="AE387" s="6"/>
      <c r="AF387" s="6"/>
      <c r="AG387" s="6"/>
      <c r="AH387" s="6"/>
      <c r="AI387" s="6"/>
      <c r="AJ387" s="6"/>
      <c r="AK387" s="6"/>
      <c r="AL387" s="6"/>
      <c r="AM387" s="6"/>
      <c r="AN387" s="6"/>
      <c r="AO387" s="6"/>
      <c r="AP387" s="6"/>
    </row>
    <row r="388" spans="1:42" ht="11.25" customHeight="1" x14ac:dyDescent="0.3">
      <c r="A388" s="26">
        <v>382</v>
      </c>
      <c r="B388" s="38" t="s">
        <v>1526</v>
      </c>
      <c r="C388" s="39">
        <v>20</v>
      </c>
      <c r="D388" s="40">
        <v>60</v>
      </c>
      <c r="E388" s="30"/>
      <c r="F388" s="41">
        <f t="shared" si="1"/>
        <v>0</v>
      </c>
      <c r="G388" s="42" t="s">
        <v>1470</v>
      </c>
      <c r="H388" s="42"/>
      <c r="I388" s="44" t="s">
        <v>1494</v>
      </c>
      <c r="J388" s="44" t="s">
        <v>1472</v>
      </c>
      <c r="K388" s="45">
        <v>9786176796961</v>
      </c>
      <c r="L388" s="45">
        <v>2019</v>
      </c>
      <c r="M388" s="45">
        <v>7</v>
      </c>
      <c r="N388" s="44" t="s">
        <v>1495</v>
      </c>
      <c r="O388" s="38" t="s">
        <v>1527</v>
      </c>
      <c r="P388" s="45">
        <v>146897</v>
      </c>
      <c r="Q388" s="46" t="s">
        <v>1528</v>
      </c>
      <c r="R388" s="48">
        <v>3.6999999999999998E-2</v>
      </c>
      <c r="S388" s="45">
        <v>10</v>
      </c>
      <c r="T388" s="45">
        <v>100</v>
      </c>
      <c r="U388" s="45">
        <v>100</v>
      </c>
      <c r="V388" s="44" t="s">
        <v>1498</v>
      </c>
      <c r="W388" s="44" t="s">
        <v>38</v>
      </c>
      <c r="X388" s="6"/>
      <c r="Y388" s="6"/>
      <c r="Z388" s="6"/>
      <c r="AA388" s="6"/>
      <c r="AB388" s="6"/>
      <c r="AC388" s="6"/>
      <c r="AD388" s="6"/>
      <c r="AE388" s="6"/>
      <c r="AF388" s="6"/>
      <c r="AG388" s="6"/>
      <c r="AH388" s="6"/>
      <c r="AI388" s="6"/>
      <c r="AJ388" s="6"/>
      <c r="AK388" s="6"/>
      <c r="AL388" s="6"/>
      <c r="AM388" s="6"/>
      <c r="AN388" s="6"/>
      <c r="AO388" s="6"/>
      <c r="AP388" s="6"/>
    </row>
    <row r="389" spans="1:42" ht="11.25" customHeight="1" x14ac:dyDescent="0.3">
      <c r="A389" s="26">
        <v>383</v>
      </c>
      <c r="B389" s="27" t="s">
        <v>1529</v>
      </c>
      <c r="C389" s="63">
        <v>20</v>
      </c>
      <c r="D389" s="29">
        <v>180</v>
      </c>
      <c r="E389" s="30"/>
      <c r="F389" s="31">
        <f t="shared" si="1"/>
        <v>0</v>
      </c>
      <c r="G389" s="32" t="s">
        <v>1470</v>
      </c>
      <c r="H389" s="32" t="s">
        <v>79</v>
      </c>
      <c r="I389" s="34" t="s">
        <v>1471</v>
      </c>
      <c r="J389" s="34" t="s">
        <v>1472</v>
      </c>
      <c r="K389" s="35">
        <v>9786176798569</v>
      </c>
      <c r="L389" s="35">
        <v>2020</v>
      </c>
      <c r="M389" s="35">
        <v>12</v>
      </c>
      <c r="N389" s="34" t="s">
        <v>1239</v>
      </c>
      <c r="O389" s="27" t="s">
        <v>1530</v>
      </c>
      <c r="P389" s="35">
        <v>218376</v>
      </c>
      <c r="Q389" s="36" t="s">
        <v>1531</v>
      </c>
      <c r="R389" s="37">
        <v>0.185</v>
      </c>
      <c r="S389" s="35">
        <v>12</v>
      </c>
      <c r="T389" s="35">
        <v>180</v>
      </c>
      <c r="U389" s="35">
        <v>180</v>
      </c>
      <c r="V389" s="34" t="s">
        <v>1476</v>
      </c>
      <c r="W389" s="34" t="s">
        <v>38</v>
      </c>
      <c r="X389" s="6"/>
      <c r="Y389" s="6"/>
      <c r="Z389" s="6"/>
      <c r="AA389" s="6"/>
      <c r="AB389" s="6"/>
      <c r="AC389" s="6"/>
      <c r="AD389" s="6"/>
      <c r="AE389" s="6"/>
      <c r="AF389" s="6"/>
      <c r="AG389" s="6"/>
      <c r="AH389" s="6"/>
      <c r="AI389" s="6"/>
      <c r="AJ389" s="6"/>
      <c r="AK389" s="6"/>
      <c r="AL389" s="6"/>
      <c r="AM389" s="6"/>
      <c r="AN389" s="6"/>
      <c r="AO389" s="6"/>
      <c r="AP389" s="6"/>
    </row>
    <row r="390" spans="1:42" ht="11.25" hidden="1" customHeight="1" x14ac:dyDescent="0.3">
      <c r="A390" s="26">
        <v>384</v>
      </c>
      <c r="B390" s="27" t="s">
        <v>1532</v>
      </c>
      <c r="C390" s="28">
        <v>10</v>
      </c>
      <c r="D390" s="29">
        <v>280</v>
      </c>
      <c r="E390" s="30"/>
      <c r="F390" s="31">
        <f t="shared" si="1"/>
        <v>0</v>
      </c>
      <c r="G390" s="32" t="s">
        <v>1315</v>
      </c>
      <c r="H390" s="83" t="s">
        <v>60</v>
      </c>
      <c r="I390" s="34" t="s">
        <v>1533</v>
      </c>
      <c r="J390" s="34" t="s">
        <v>1534</v>
      </c>
      <c r="K390" s="35">
        <v>9789664481929</v>
      </c>
      <c r="L390" s="35">
        <v>2023</v>
      </c>
      <c r="M390" s="35">
        <v>11</v>
      </c>
      <c r="N390" s="34" t="s">
        <v>1239</v>
      </c>
      <c r="O390" s="27" t="s">
        <v>1535</v>
      </c>
      <c r="P390" s="35">
        <v>200914</v>
      </c>
      <c r="Q390" s="36" t="s">
        <v>1536</v>
      </c>
      <c r="R390" s="37"/>
      <c r="S390" s="35">
        <v>36</v>
      </c>
      <c r="T390" s="35">
        <v>220</v>
      </c>
      <c r="U390" s="35">
        <v>290</v>
      </c>
      <c r="V390" s="34" t="s">
        <v>1177</v>
      </c>
      <c r="W390" s="34" t="s">
        <v>38</v>
      </c>
      <c r="X390" s="6"/>
      <c r="Y390" s="6"/>
      <c r="Z390" s="6"/>
      <c r="AA390" s="6"/>
      <c r="AB390" s="6"/>
      <c r="AC390" s="6"/>
      <c r="AD390" s="6"/>
      <c r="AE390" s="6"/>
      <c r="AF390" s="6"/>
      <c r="AG390" s="6"/>
      <c r="AH390" s="6"/>
      <c r="AI390" s="6"/>
      <c r="AJ390" s="6"/>
      <c r="AK390" s="6"/>
      <c r="AL390" s="6"/>
      <c r="AM390" s="6"/>
      <c r="AN390" s="6"/>
      <c r="AO390" s="6"/>
      <c r="AP390" s="6"/>
    </row>
    <row r="391" spans="1:42" ht="11.25" customHeight="1" x14ac:dyDescent="0.3">
      <c r="A391" s="26">
        <v>385</v>
      </c>
      <c r="B391" s="27" t="s">
        <v>1537</v>
      </c>
      <c r="C391" s="28">
        <v>10</v>
      </c>
      <c r="D391" s="29">
        <v>300</v>
      </c>
      <c r="E391" s="30"/>
      <c r="F391" s="31">
        <f t="shared" si="1"/>
        <v>0</v>
      </c>
      <c r="G391" s="32" t="s">
        <v>1470</v>
      </c>
      <c r="H391" s="99" t="s">
        <v>79</v>
      </c>
      <c r="I391" s="34" t="s">
        <v>1538</v>
      </c>
      <c r="J391" s="34" t="s">
        <v>1534</v>
      </c>
      <c r="K391" s="35">
        <v>9786176793922</v>
      </c>
      <c r="L391" s="35">
        <v>2019</v>
      </c>
      <c r="M391" s="35">
        <v>11</v>
      </c>
      <c r="N391" s="34" t="s">
        <v>1539</v>
      </c>
      <c r="O391" s="27" t="s">
        <v>1540</v>
      </c>
      <c r="P391" s="35">
        <v>200129</v>
      </c>
      <c r="Q391" s="36" t="s">
        <v>1541</v>
      </c>
      <c r="R391" s="37">
        <v>0.43</v>
      </c>
      <c r="S391" s="35">
        <v>40</v>
      </c>
      <c r="T391" s="35">
        <v>254</v>
      </c>
      <c r="U391" s="35">
        <v>254</v>
      </c>
      <c r="V391" s="34" t="s">
        <v>1246</v>
      </c>
      <c r="W391" s="34" t="s">
        <v>38</v>
      </c>
      <c r="X391" s="6"/>
      <c r="Y391" s="6"/>
      <c r="Z391" s="6"/>
      <c r="AA391" s="6"/>
      <c r="AB391" s="6"/>
      <c r="AC391" s="6"/>
      <c r="AD391" s="6"/>
      <c r="AE391" s="6"/>
      <c r="AF391" s="6"/>
      <c r="AG391" s="6"/>
      <c r="AH391" s="6"/>
      <c r="AI391" s="6"/>
      <c r="AJ391" s="6"/>
      <c r="AK391" s="6"/>
      <c r="AL391" s="6"/>
      <c r="AM391" s="6"/>
      <c r="AN391" s="6"/>
      <c r="AO391" s="6"/>
      <c r="AP391" s="6"/>
    </row>
    <row r="392" spans="1:42" ht="11.25" customHeight="1" x14ac:dyDescent="0.3">
      <c r="A392" s="26">
        <v>386</v>
      </c>
      <c r="B392" s="27" t="s">
        <v>1542</v>
      </c>
      <c r="C392" s="63">
        <v>10</v>
      </c>
      <c r="D392" s="29">
        <v>180</v>
      </c>
      <c r="E392" s="30"/>
      <c r="F392" s="31">
        <f t="shared" si="1"/>
        <v>0</v>
      </c>
      <c r="G392" s="32" t="s">
        <v>1315</v>
      </c>
      <c r="H392" s="33" t="s">
        <v>232</v>
      </c>
      <c r="I392" s="34" t="s">
        <v>1543</v>
      </c>
      <c r="J392" s="34" t="s">
        <v>1534</v>
      </c>
      <c r="K392" s="35">
        <v>9786176797333</v>
      </c>
      <c r="L392" s="35">
        <v>2019</v>
      </c>
      <c r="M392" s="35">
        <v>10</v>
      </c>
      <c r="N392" s="34" t="s">
        <v>1539</v>
      </c>
      <c r="O392" s="27" t="s">
        <v>1544</v>
      </c>
      <c r="P392" s="35">
        <v>199093</v>
      </c>
      <c r="Q392" s="36" t="s">
        <v>1545</v>
      </c>
      <c r="R392" s="37">
        <v>0.45300000000000001</v>
      </c>
      <c r="S392" s="35">
        <v>40</v>
      </c>
      <c r="T392" s="35">
        <v>265</v>
      </c>
      <c r="U392" s="35">
        <v>245</v>
      </c>
      <c r="V392" s="34" t="s">
        <v>1546</v>
      </c>
      <c r="W392" s="34" t="s">
        <v>38</v>
      </c>
      <c r="X392" s="6"/>
      <c r="Y392" s="6"/>
      <c r="Z392" s="6"/>
      <c r="AA392" s="6"/>
      <c r="AB392" s="6"/>
      <c r="AC392" s="6"/>
      <c r="AD392" s="6"/>
      <c r="AE392" s="6"/>
      <c r="AF392" s="6"/>
      <c r="AG392" s="6"/>
      <c r="AH392" s="6"/>
      <c r="AI392" s="6"/>
      <c r="AJ392" s="6"/>
      <c r="AK392" s="6"/>
      <c r="AL392" s="6"/>
      <c r="AM392" s="6"/>
      <c r="AN392" s="6"/>
      <c r="AO392" s="6"/>
      <c r="AP392" s="6"/>
    </row>
    <row r="393" spans="1:42" ht="11.25" hidden="1" customHeight="1" x14ac:dyDescent="0.3">
      <c r="A393" s="26">
        <v>387</v>
      </c>
      <c r="B393" s="38" t="s">
        <v>1547</v>
      </c>
      <c r="C393" s="39">
        <v>10</v>
      </c>
      <c r="D393" s="40">
        <v>120</v>
      </c>
      <c r="E393" s="30"/>
      <c r="F393" s="41">
        <f t="shared" si="1"/>
        <v>0</v>
      </c>
      <c r="G393" s="42" t="s">
        <v>1315</v>
      </c>
      <c r="H393" s="61" t="s">
        <v>60</v>
      </c>
      <c r="I393" s="44" t="s">
        <v>1548</v>
      </c>
      <c r="J393" s="44" t="s">
        <v>1238</v>
      </c>
      <c r="K393" s="45">
        <v>9786176797593</v>
      </c>
      <c r="L393" s="45">
        <v>2020</v>
      </c>
      <c r="M393" s="45">
        <v>3</v>
      </c>
      <c r="N393" s="44" t="s">
        <v>1239</v>
      </c>
      <c r="O393" s="38" t="s">
        <v>1549</v>
      </c>
      <c r="P393" s="45">
        <v>207438</v>
      </c>
      <c r="Q393" s="46" t="s">
        <v>1550</v>
      </c>
      <c r="R393" s="48">
        <v>0.31</v>
      </c>
      <c r="S393" s="45">
        <v>32</v>
      </c>
      <c r="T393" s="45">
        <v>290</v>
      </c>
      <c r="U393" s="45">
        <v>200</v>
      </c>
      <c r="V393" s="44" t="s">
        <v>1551</v>
      </c>
      <c r="W393" s="44" t="s">
        <v>38</v>
      </c>
      <c r="X393" s="6"/>
      <c r="Y393" s="6"/>
      <c r="Z393" s="6"/>
      <c r="AA393" s="6"/>
      <c r="AB393" s="6"/>
      <c r="AC393" s="6"/>
      <c r="AD393" s="6"/>
      <c r="AE393" s="6"/>
      <c r="AF393" s="6"/>
      <c r="AG393" s="6"/>
      <c r="AH393" s="6"/>
      <c r="AI393" s="6"/>
      <c r="AJ393" s="6"/>
      <c r="AK393" s="6"/>
      <c r="AL393" s="6"/>
      <c r="AM393" s="6"/>
      <c r="AN393" s="6"/>
      <c r="AO393" s="6"/>
      <c r="AP393" s="6"/>
    </row>
    <row r="394" spans="1:42" ht="11.25" customHeight="1" x14ac:dyDescent="0.3">
      <c r="A394" s="26">
        <v>388</v>
      </c>
      <c r="B394" s="49" t="s">
        <v>1552</v>
      </c>
      <c r="C394" s="50">
        <v>10</v>
      </c>
      <c r="D394" s="51">
        <v>280</v>
      </c>
      <c r="E394" s="30"/>
      <c r="F394" s="52">
        <f t="shared" si="1"/>
        <v>0</v>
      </c>
      <c r="G394" s="53" t="s">
        <v>1315</v>
      </c>
      <c r="H394" s="54" t="s">
        <v>49</v>
      </c>
      <c r="I394" s="55" t="s">
        <v>1553</v>
      </c>
      <c r="J394" s="55" t="s">
        <v>1238</v>
      </c>
      <c r="K394" s="56">
        <v>9789664481875</v>
      </c>
      <c r="L394" s="57">
        <v>2024</v>
      </c>
      <c r="M394" s="57">
        <v>1</v>
      </c>
      <c r="N394" s="55" t="s">
        <v>1239</v>
      </c>
      <c r="O394" s="49" t="s">
        <v>1554</v>
      </c>
      <c r="P394" s="56">
        <v>205894</v>
      </c>
      <c r="Q394" s="57" t="s">
        <v>1555</v>
      </c>
      <c r="R394" s="58"/>
      <c r="S394" s="56">
        <v>36</v>
      </c>
      <c r="T394" s="56">
        <v>220</v>
      </c>
      <c r="U394" s="56">
        <v>290</v>
      </c>
      <c r="V394" s="55" t="s">
        <v>1177</v>
      </c>
      <c r="W394" s="55" t="s">
        <v>38</v>
      </c>
      <c r="X394" s="6"/>
      <c r="Y394" s="6"/>
      <c r="Z394" s="6"/>
      <c r="AA394" s="6"/>
      <c r="AB394" s="6"/>
      <c r="AC394" s="6"/>
      <c r="AD394" s="6"/>
      <c r="AE394" s="6"/>
      <c r="AF394" s="6"/>
      <c r="AG394" s="6"/>
      <c r="AH394" s="6"/>
      <c r="AI394" s="6"/>
      <c r="AJ394" s="6"/>
      <c r="AK394" s="6"/>
      <c r="AL394" s="6"/>
      <c r="AM394" s="6"/>
      <c r="AN394" s="6"/>
      <c r="AO394" s="6"/>
      <c r="AP394" s="6"/>
    </row>
    <row r="395" spans="1:42" ht="11.25" customHeight="1" x14ac:dyDescent="0.3">
      <c r="A395" s="26">
        <v>389</v>
      </c>
      <c r="B395" s="38" t="s">
        <v>1556</v>
      </c>
      <c r="C395" s="39">
        <v>8</v>
      </c>
      <c r="D395" s="40">
        <v>420</v>
      </c>
      <c r="E395" s="30"/>
      <c r="F395" s="41">
        <f t="shared" si="1"/>
        <v>0</v>
      </c>
      <c r="G395" s="42" t="s">
        <v>1220</v>
      </c>
      <c r="H395" s="42"/>
      <c r="I395" s="44" t="s">
        <v>1557</v>
      </c>
      <c r="J395" s="44" t="s">
        <v>1558</v>
      </c>
      <c r="K395" s="45">
        <v>9789664480359</v>
      </c>
      <c r="L395" s="45">
        <v>2022</v>
      </c>
      <c r="M395" s="45">
        <v>8</v>
      </c>
      <c r="N395" s="44" t="s">
        <v>1239</v>
      </c>
      <c r="O395" s="38" t="s">
        <v>1559</v>
      </c>
      <c r="P395" s="45">
        <v>174852</v>
      </c>
      <c r="Q395" s="46" t="s">
        <v>1560</v>
      </c>
      <c r="R395" s="48">
        <v>0.64500000000000002</v>
      </c>
      <c r="S395" s="45">
        <v>80</v>
      </c>
      <c r="T395" s="45">
        <v>220</v>
      </c>
      <c r="U395" s="45">
        <v>290</v>
      </c>
      <c r="V395" s="44" t="s">
        <v>1177</v>
      </c>
      <c r="W395" s="44" t="s">
        <v>38</v>
      </c>
      <c r="X395" s="6"/>
      <c r="Y395" s="6"/>
      <c r="Z395" s="6"/>
      <c r="AA395" s="6"/>
      <c r="AB395" s="6"/>
      <c r="AC395" s="6"/>
      <c r="AD395" s="6"/>
      <c r="AE395" s="6"/>
      <c r="AF395" s="6"/>
      <c r="AG395" s="6"/>
      <c r="AH395" s="6"/>
      <c r="AI395" s="6"/>
      <c r="AJ395" s="6"/>
      <c r="AK395" s="6"/>
      <c r="AL395" s="6"/>
      <c r="AM395" s="6"/>
      <c r="AN395" s="6"/>
      <c r="AO395" s="6"/>
      <c r="AP395" s="6"/>
    </row>
    <row r="396" spans="1:42" ht="11.25" customHeight="1" x14ac:dyDescent="0.3">
      <c r="A396" s="26">
        <v>390</v>
      </c>
      <c r="B396" s="27" t="s">
        <v>1561</v>
      </c>
      <c r="C396" s="63">
        <v>10</v>
      </c>
      <c r="D396" s="29">
        <v>380</v>
      </c>
      <c r="E396" s="30"/>
      <c r="F396" s="31">
        <f t="shared" si="1"/>
        <v>0</v>
      </c>
      <c r="G396" s="32" t="s">
        <v>1315</v>
      </c>
      <c r="H396" s="33" t="s">
        <v>232</v>
      </c>
      <c r="I396" s="34" t="s">
        <v>1557</v>
      </c>
      <c r="J396" s="34" t="s">
        <v>1238</v>
      </c>
      <c r="K396" s="35">
        <v>9786176796183</v>
      </c>
      <c r="L396" s="35">
        <v>2018</v>
      </c>
      <c r="M396" s="35">
        <v>11</v>
      </c>
      <c r="N396" s="34" t="s">
        <v>1239</v>
      </c>
      <c r="O396" s="27" t="s">
        <v>1562</v>
      </c>
      <c r="P396" s="35">
        <v>182891</v>
      </c>
      <c r="Q396" s="36" t="s">
        <v>1563</v>
      </c>
      <c r="R396" s="37">
        <v>0.44</v>
      </c>
      <c r="S396" s="35">
        <v>44</v>
      </c>
      <c r="T396" s="35">
        <v>220</v>
      </c>
      <c r="U396" s="35">
        <v>290</v>
      </c>
      <c r="V396" s="34" t="s">
        <v>1177</v>
      </c>
      <c r="W396" s="34" t="s">
        <v>38</v>
      </c>
      <c r="X396" s="6"/>
      <c r="Y396" s="6"/>
      <c r="Z396" s="6"/>
      <c r="AA396" s="6"/>
      <c r="AB396" s="6"/>
      <c r="AC396" s="6"/>
      <c r="AD396" s="6"/>
      <c r="AE396" s="6"/>
      <c r="AF396" s="6"/>
      <c r="AG396" s="6"/>
      <c r="AH396" s="6"/>
      <c r="AI396" s="6"/>
      <c r="AJ396" s="6"/>
      <c r="AK396" s="6"/>
      <c r="AL396" s="6"/>
      <c r="AM396" s="6"/>
      <c r="AN396" s="6"/>
      <c r="AO396" s="6"/>
      <c r="AP396" s="6"/>
    </row>
    <row r="397" spans="1:42" ht="11.25" hidden="1" customHeight="1" x14ac:dyDescent="0.3">
      <c r="A397" s="26">
        <v>391</v>
      </c>
      <c r="B397" s="38" t="s">
        <v>1564</v>
      </c>
      <c r="C397" s="39">
        <v>8</v>
      </c>
      <c r="D397" s="40">
        <v>380</v>
      </c>
      <c r="E397" s="30"/>
      <c r="F397" s="41">
        <f t="shared" si="1"/>
        <v>0</v>
      </c>
      <c r="G397" s="42" t="s">
        <v>1315</v>
      </c>
      <c r="H397" s="61" t="s">
        <v>60</v>
      </c>
      <c r="I397" s="44" t="s">
        <v>1557</v>
      </c>
      <c r="J397" s="44" t="s">
        <v>1238</v>
      </c>
      <c r="K397" s="45">
        <v>9786176793403</v>
      </c>
      <c r="L397" s="45">
        <v>2016</v>
      </c>
      <c r="M397" s="45">
        <v>12</v>
      </c>
      <c r="N397" s="44" t="s">
        <v>1239</v>
      </c>
      <c r="O397" s="38" t="s">
        <v>1565</v>
      </c>
      <c r="P397" s="45">
        <v>149569</v>
      </c>
      <c r="Q397" s="46" t="s">
        <v>1566</v>
      </c>
      <c r="R397" s="48">
        <v>0.43</v>
      </c>
      <c r="S397" s="45">
        <v>32</v>
      </c>
      <c r="T397" s="45">
        <v>220</v>
      </c>
      <c r="U397" s="45">
        <v>290</v>
      </c>
      <c r="V397" s="44" t="s">
        <v>1177</v>
      </c>
      <c r="W397" s="44" t="s">
        <v>38</v>
      </c>
      <c r="X397" s="6"/>
      <c r="Y397" s="6"/>
      <c r="Z397" s="6"/>
      <c r="AA397" s="6"/>
      <c r="AB397" s="6"/>
      <c r="AC397" s="6"/>
      <c r="AD397" s="6"/>
      <c r="AE397" s="6"/>
      <c r="AF397" s="6"/>
      <c r="AG397" s="6"/>
      <c r="AH397" s="6"/>
      <c r="AI397" s="6"/>
      <c r="AJ397" s="6"/>
      <c r="AK397" s="6"/>
      <c r="AL397" s="6"/>
      <c r="AM397" s="6"/>
      <c r="AN397" s="6"/>
      <c r="AO397" s="6"/>
      <c r="AP397" s="6"/>
    </row>
    <row r="398" spans="1:42" ht="11.25" hidden="1" customHeight="1" x14ac:dyDescent="0.3">
      <c r="A398" s="26">
        <v>392</v>
      </c>
      <c r="B398" s="38" t="s">
        <v>1567</v>
      </c>
      <c r="C398" s="39">
        <v>10</v>
      </c>
      <c r="D398" s="40">
        <v>380</v>
      </c>
      <c r="E398" s="30"/>
      <c r="F398" s="41">
        <f t="shared" si="1"/>
        <v>0</v>
      </c>
      <c r="G398" s="42" t="s">
        <v>1315</v>
      </c>
      <c r="H398" s="61" t="s">
        <v>60</v>
      </c>
      <c r="I398" s="44" t="s">
        <v>1557</v>
      </c>
      <c r="J398" s="44" t="s">
        <v>1238</v>
      </c>
      <c r="K398" s="45">
        <v>9786176793359</v>
      </c>
      <c r="L398" s="45">
        <v>2016</v>
      </c>
      <c r="M398" s="45">
        <v>10</v>
      </c>
      <c r="N398" s="44" t="s">
        <v>1239</v>
      </c>
      <c r="O398" s="38" t="s">
        <v>1568</v>
      </c>
      <c r="P398" s="45">
        <v>145516</v>
      </c>
      <c r="Q398" s="46" t="s">
        <v>1569</v>
      </c>
      <c r="R398" s="48">
        <v>0.36</v>
      </c>
      <c r="S398" s="45">
        <v>40</v>
      </c>
      <c r="T398" s="45">
        <v>220</v>
      </c>
      <c r="U398" s="45">
        <v>290</v>
      </c>
      <c r="V398" s="44" t="s">
        <v>1177</v>
      </c>
      <c r="W398" s="44" t="s">
        <v>38</v>
      </c>
      <c r="X398" s="6"/>
      <c r="Y398" s="6"/>
      <c r="Z398" s="6"/>
      <c r="AA398" s="6"/>
      <c r="AB398" s="6"/>
      <c r="AC398" s="6"/>
      <c r="AD398" s="6"/>
      <c r="AE398" s="6"/>
      <c r="AF398" s="6"/>
      <c r="AG398" s="6"/>
      <c r="AH398" s="6"/>
      <c r="AI398" s="6"/>
      <c r="AJ398" s="6"/>
      <c r="AK398" s="6"/>
      <c r="AL398" s="6"/>
      <c r="AM398" s="6"/>
      <c r="AN398" s="6"/>
      <c r="AO398" s="6"/>
      <c r="AP398" s="6"/>
    </row>
    <row r="399" spans="1:42" ht="11.25" hidden="1" customHeight="1" x14ac:dyDescent="0.3">
      <c r="A399" s="26">
        <v>393</v>
      </c>
      <c r="B399" s="38" t="s">
        <v>1570</v>
      </c>
      <c r="C399" s="39">
        <v>10</v>
      </c>
      <c r="D399" s="40">
        <v>100</v>
      </c>
      <c r="E399" s="30"/>
      <c r="F399" s="41">
        <f t="shared" si="1"/>
        <v>0</v>
      </c>
      <c r="G399" s="42" t="s">
        <v>1315</v>
      </c>
      <c r="H399" s="61" t="s">
        <v>60</v>
      </c>
      <c r="I399" s="44" t="s">
        <v>561</v>
      </c>
      <c r="J399" s="44" t="s">
        <v>1571</v>
      </c>
      <c r="K399" s="45">
        <v>9786176799368</v>
      </c>
      <c r="L399" s="45">
        <v>2021</v>
      </c>
      <c r="M399" s="45">
        <v>9</v>
      </c>
      <c r="N399" s="44" t="s">
        <v>1572</v>
      </c>
      <c r="O399" s="38" t="s">
        <v>1573</v>
      </c>
      <c r="P399" s="45">
        <v>39980</v>
      </c>
      <c r="Q399" s="46" t="s">
        <v>1574</v>
      </c>
      <c r="R399" s="48">
        <v>0.436</v>
      </c>
      <c r="S399" s="45">
        <v>40</v>
      </c>
      <c r="T399" s="45">
        <v>220</v>
      </c>
      <c r="U399" s="45">
        <v>290</v>
      </c>
      <c r="V399" s="44" t="s">
        <v>1177</v>
      </c>
      <c r="W399" s="44" t="s">
        <v>38</v>
      </c>
      <c r="X399" s="6"/>
      <c r="Y399" s="6"/>
      <c r="Z399" s="6"/>
      <c r="AA399" s="6"/>
      <c r="AB399" s="6"/>
      <c r="AC399" s="6"/>
      <c r="AD399" s="6"/>
      <c r="AE399" s="6"/>
      <c r="AF399" s="6"/>
      <c r="AG399" s="6"/>
      <c r="AH399" s="6"/>
      <c r="AI399" s="6"/>
      <c r="AJ399" s="6"/>
      <c r="AK399" s="6"/>
      <c r="AL399" s="6"/>
      <c r="AM399" s="6"/>
      <c r="AN399" s="6"/>
      <c r="AO399" s="6"/>
      <c r="AP399" s="6"/>
    </row>
    <row r="400" spans="1:42" ht="11.25" customHeight="1" x14ac:dyDescent="0.3">
      <c r="A400" s="26">
        <v>394</v>
      </c>
      <c r="B400" s="38" t="s">
        <v>1575</v>
      </c>
      <c r="C400" s="39">
        <v>10</v>
      </c>
      <c r="D400" s="40">
        <v>300</v>
      </c>
      <c r="E400" s="30"/>
      <c r="F400" s="41">
        <f t="shared" si="1"/>
        <v>0</v>
      </c>
      <c r="G400" s="42" t="s">
        <v>1315</v>
      </c>
      <c r="H400" s="42"/>
      <c r="I400" s="44" t="s">
        <v>561</v>
      </c>
      <c r="J400" s="44" t="s">
        <v>1571</v>
      </c>
      <c r="K400" s="45">
        <v>9786176791478</v>
      </c>
      <c r="L400" s="45">
        <v>2015</v>
      </c>
      <c r="M400" s="45">
        <v>6</v>
      </c>
      <c r="N400" s="44" t="s">
        <v>1572</v>
      </c>
      <c r="O400" s="38" t="s">
        <v>1576</v>
      </c>
      <c r="P400" s="45">
        <v>106089</v>
      </c>
      <c r="Q400" s="46" t="s">
        <v>1577</v>
      </c>
      <c r="R400" s="48">
        <v>0.43</v>
      </c>
      <c r="S400" s="45">
        <v>40</v>
      </c>
      <c r="T400" s="45">
        <v>210</v>
      </c>
      <c r="U400" s="45">
        <v>260</v>
      </c>
      <c r="V400" s="44" t="s">
        <v>1578</v>
      </c>
      <c r="W400" s="44" t="s">
        <v>38</v>
      </c>
      <c r="X400" s="6"/>
      <c r="Y400" s="6"/>
      <c r="Z400" s="6"/>
      <c r="AA400" s="6"/>
      <c r="AB400" s="6"/>
      <c r="AC400" s="6"/>
      <c r="AD400" s="6"/>
      <c r="AE400" s="6"/>
      <c r="AF400" s="6"/>
      <c r="AG400" s="6"/>
      <c r="AH400" s="6"/>
      <c r="AI400" s="6"/>
      <c r="AJ400" s="6"/>
      <c r="AK400" s="6"/>
      <c r="AL400" s="6"/>
      <c r="AM400" s="6"/>
      <c r="AN400" s="6"/>
      <c r="AO400" s="6"/>
      <c r="AP400" s="6"/>
    </row>
    <row r="401" spans="1:42" ht="11.25" customHeight="1" x14ac:dyDescent="0.3">
      <c r="A401" s="26">
        <v>395</v>
      </c>
      <c r="B401" s="38" t="s">
        <v>1579</v>
      </c>
      <c r="C401" s="39">
        <v>10</v>
      </c>
      <c r="D401" s="40">
        <v>350</v>
      </c>
      <c r="E401" s="30"/>
      <c r="F401" s="41">
        <f t="shared" si="1"/>
        <v>0</v>
      </c>
      <c r="G401" s="42" t="s">
        <v>1315</v>
      </c>
      <c r="H401" s="42"/>
      <c r="I401" s="44" t="s">
        <v>469</v>
      </c>
      <c r="J401" s="44" t="s">
        <v>1571</v>
      </c>
      <c r="K401" s="45">
        <v>9789664480038</v>
      </c>
      <c r="L401" s="45">
        <v>2023</v>
      </c>
      <c r="M401" s="45">
        <v>3</v>
      </c>
      <c r="N401" s="44" t="s">
        <v>1572</v>
      </c>
      <c r="O401" s="38" t="s">
        <v>1580</v>
      </c>
      <c r="P401" s="45">
        <v>186969</v>
      </c>
      <c r="Q401" s="46" t="s">
        <v>1581</v>
      </c>
      <c r="R401" s="48">
        <v>0.54</v>
      </c>
      <c r="S401" s="45">
        <v>56</v>
      </c>
      <c r="T401" s="45">
        <v>220</v>
      </c>
      <c r="U401" s="45">
        <v>290</v>
      </c>
      <c r="V401" s="44" t="s">
        <v>1177</v>
      </c>
      <c r="W401" s="44" t="s">
        <v>38</v>
      </c>
      <c r="X401" s="6"/>
      <c r="Y401" s="6"/>
      <c r="Z401" s="6"/>
      <c r="AA401" s="6"/>
      <c r="AB401" s="6"/>
      <c r="AC401" s="6"/>
      <c r="AD401" s="6"/>
      <c r="AE401" s="6"/>
      <c r="AF401" s="6"/>
      <c r="AG401" s="6"/>
      <c r="AH401" s="6"/>
      <c r="AI401" s="6"/>
      <c r="AJ401" s="6"/>
      <c r="AK401" s="6"/>
      <c r="AL401" s="6"/>
      <c r="AM401" s="6"/>
      <c r="AN401" s="6"/>
      <c r="AO401" s="6"/>
      <c r="AP401" s="6"/>
    </row>
    <row r="402" spans="1:42" ht="11.25" customHeight="1" x14ac:dyDescent="0.3">
      <c r="A402" s="26">
        <v>396</v>
      </c>
      <c r="B402" s="27" t="s">
        <v>1582</v>
      </c>
      <c r="C402" s="63">
        <v>10</v>
      </c>
      <c r="D402" s="96">
        <v>250</v>
      </c>
      <c r="E402" s="30"/>
      <c r="F402" s="31">
        <f t="shared" si="1"/>
        <v>0</v>
      </c>
      <c r="G402" s="32" t="s">
        <v>1315</v>
      </c>
      <c r="H402" s="33" t="s">
        <v>79</v>
      </c>
      <c r="I402" s="34" t="s">
        <v>561</v>
      </c>
      <c r="J402" s="34" t="s">
        <v>1571</v>
      </c>
      <c r="K402" s="35">
        <v>9786176792031</v>
      </c>
      <c r="L402" s="35" t="s">
        <v>1583</v>
      </c>
      <c r="M402" s="35" t="s">
        <v>1584</v>
      </c>
      <c r="N402" s="34" t="s">
        <v>1572</v>
      </c>
      <c r="O402" s="27" t="s">
        <v>1585</v>
      </c>
      <c r="P402" s="35">
        <v>114085</v>
      </c>
      <c r="Q402" s="36" t="s">
        <v>1586</v>
      </c>
      <c r="R402" s="98">
        <v>0.35</v>
      </c>
      <c r="S402" s="35">
        <v>36</v>
      </c>
      <c r="T402" s="35">
        <v>250</v>
      </c>
      <c r="U402" s="35">
        <v>250</v>
      </c>
      <c r="V402" s="34" t="s">
        <v>76</v>
      </c>
      <c r="W402" s="34" t="s">
        <v>38</v>
      </c>
      <c r="X402" s="6"/>
      <c r="Y402" s="6"/>
      <c r="Z402" s="6"/>
      <c r="AA402" s="6"/>
      <c r="AB402" s="6"/>
      <c r="AC402" s="6"/>
      <c r="AD402" s="6"/>
      <c r="AE402" s="6"/>
      <c r="AF402" s="6"/>
      <c r="AG402" s="6"/>
      <c r="AH402" s="6"/>
      <c r="AI402" s="6"/>
      <c r="AJ402" s="6"/>
      <c r="AK402" s="6"/>
      <c r="AL402" s="6"/>
      <c r="AM402" s="6"/>
      <c r="AN402" s="6"/>
      <c r="AO402" s="6"/>
      <c r="AP402" s="6"/>
    </row>
    <row r="403" spans="1:42" ht="11.25" customHeight="1" x14ac:dyDescent="0.3">
      <c r="A403" s="26">
        <v>397</v>
      </c>
      <c r="B403" s="38" t="s">
        <v>1587</v>
      </c>
      <c r="C403" s="39">
        <v>10</v>
      </c>
      <c r="D403" s="40">
        <v>250</v>
      </c>
      <c r="E403" s="30"/>
      <c r="F403" s="41">
        <f t="shared" si="1"/>
        <v>0</v>
      </c>
      <c r="G403" s="42" t="s">
        <v>1315</v>
      </c>
      <c r="H403" s="42"/>
      <c r="I403" s="44" t="s">
        <v>1588</v>
      </c>
      <c r="J403" s="44" t="s">
        <v>1238</v>
      </c>
      <c r="K403" s="45">
        <v>9789666799961</v>
      </c>
      <c r="L403" s="45">
        <v>2022</v>
      </c>
      <c r="M403" s="45">
        <v>7</v>
      </c>
      <c r="N403" s="44" t="s">
        <v>1239</v>
      </c>
      <c r="O403" s="38" t="s">
        <v>1589</v>
      </c>
      <c r="P403" s="45">
        <v>168323</v>
      </c>
      <c r="Q403" s="46" t="s">
        <v>1590</v>
      </c>
      <c r="R403" s="48">
        <v>0.46600000000000003</v>
      </c>
      <c r="S403" s="45">
        <v>32</v>
      </c>
      <c r="T403" s="45">
        <v>230</v>
      </c>
      <c r="U403" s="45">
        <v>290</v>
      </c>
      <c r="V403" s="44" t="s">
        <v>1591</v>
      </c>
      <c r="W403" s="44" t="s">
        <v>38</v>
      </c>
      <c r="X403" s="6"/>
      <c r="Y403" s="6"/>
      <c r="Z403" s="6"/>
      <c r="AA403" s="6"/>
      <c r="AB403" s="6"/>
      <c r="AC403" s="6"/>
      <c r="AD403" s="6"/>
      <c r="AE403" s="6"/>
      <c r="AF403" s="6"/>
      <c r="AG403" s="6"/>
      <c r="AH403" s="6"/>
      <c r="AI403" s="6"/>
      <c r="AJ403" s="6"/>
      <c r="AK403" s="6"/>
      <c r="AL403" s="6"/>
      <c r="AM403" s="6"/>
      <c r="AN403" s="6"/>
      <c r="AO403" s="6"/>
      <c r="AP403" s="6"/>
    </row>
    <row r="404" spans="1:42" ht="11.25" customHeight="1" x14ac:dyDescent="0.3">
      <c r="A404" s="26">
        <v>398</v>
      </c>
      <c r="B404" s="49" t="s">
        <v>1592</v>
      </c>
      <c r="C404" s="50">
        <v>10</v>
      </c>
      <c r="D404" s="51">
        <v>280</v>
      </c>
      <c r="E404" s="30"/>
      <c r="F404" s="52">
        <f t="shared" si="1"/>
        <v>0</v>
      </c>
      <c r="G404" s="53" t="s">
        <v>1315</v>
      </c>
      <c r="H404" s="54" t="s">
        <v>49</v>
      </c>
      <c r="I404" s="55" t="s">
        <v>1593</v>
      </c>
      <c r="J404" s="55" t="s">
        <v>1238</v>
      </c>
      <c r="K404" s="56">
        <v>9789664481820</v>
      </c>
      <c r="L404" s="56">
        <v>2023</v>
      </c>
      <c r="M404" s="56">
        <v>11</v>
      </c>
      <c r="N404" s="55" t="s">
        <v>1239</v>
      </c>
      <c r="O404" s="49" t="s">
        <v>1594</v>
      </c>
      <c r="P404" s="56">
        <v>201571</v>
      </c>
      <c r="Q404" s="57" t="s">
        <v>1595</v>
      </c>
      <c r="R404" s="78">
        <v>0.43</v>
      </c>
      <c r="S404" s="56">
        <v>40</v>
      </c>
      <c r="T404" s="56">
        <v>230</v>
      </c>
      <c r="U404" s="56">
        <v>270</v>
      </c>
      <c r="V404" s="55" t="s">
        <v>1439</v>
      </c>
      <c r="W404" s="55" t="s">
        <v>38</v>
      </c>
      <c r="X404" s="6"/>
      <c r="Y404" s="6"/>
      <c r="Z404" s="6"/>
      <c r="AA404" s="6"/>
      <c r="AB404" s="6"/>
      <c r="AC404" s="6"/>
      <c r="AD404" s="6"/>
      <c r="AE404" s="6"/>
      <c r="AF404" s="6"/>
      <c r="AG404" s="6"/>
      <c r="AH404" s="6"/>
      <c r="AI404" s="6"/>
      <c r="AJ404" s="6"/>
      <c r="AK404" s="6"/>
      <c r="AL404" s="6"/>
      <c r="AM404" s="6"/>
      <c r="AN404" s="6"/>
      <c r="AO404" s="6"/>
      <c r="AP404" s="6"/>
    </row>
    <row r="405" spans="1:42" ht="11.25" customHeight="1" x14ac:dyDescent="0.3">
      <c r="A405" s="26">
        <v>399</v>
      </c>
      <c r="B405" s="38" t="s">
        <v>1596</v>
      </c>
      <c r="C405" s="39">
        <v>10</v>
      </c>
      <c r="D405" s="40">
        <v>280</v>
      </c>
      <c r="E405" s="30"/>
      <c r="F405" s="41">
        <f t="shared" si="1"/>
        <v>0</v>
      </c>
      <c r="G405" s="42" t="s">
        <v>1315</v>
      </c>
      <c r="H405" s="42"/>
      <c r="I405" s="44" t="s">
        <v>1597</v>
      </c>
      <c r="J405" s="44" t="s">
        <v>1238</v>
      </c>
      <c r="K405" s="45">
        <v>9789666799770</v>
      </c>
      <c r="L405" s="45">
        <v>2022</v>
      </c>
      <c r="M405" s="45">
        <v>1</v>
      </c>
      <c r="N405" s="44" t="s">
        <v>1239</v>
      </c>
      <c r="O405" s="38" t="s">
        <v>1598</v>
      </c>
      <c r="P405" s="45">
        <v>161170</v>
      </c>
      <c r="Q405" s="46" t="s">
        <v>1599</v>
      </c>
      <c r="R405" s="48">
        <v>0.502</v>
      </c>
      <c r="S405" s="45">
        <v>56</v>
      </c>
      <c r="T405" s="45">
        <v>220</v>
      </c>
      <c r="U405" s="45">
        <v>290</v>
      </c>
      <c r="V405" s="44" t="s">
        <v>1177</v>
      </c>
      <c r="W405" s="44" t="s">
        <v>38</v>
      </c>
      <c r="X405" s="6"/>
      <c r="Y405" s="6"/>
      <c r="Z405" s="6"/>
      <c r="AA405" s="6"/>
      <c r="AB405" s="6"/>
      <c r="AC405" s="6"/>
      <c r="AD405" s="6"/>
      <c r="AE405" s="6"/>
      <c r="AF405" s="6"/>
      <c r="AG405" s="6"/>
      <c r="AH405" s="6"/>
      <c r="AI405" s="6"/>
      <c r="AJ405" s="6"/>
      <c r="AK405" s="6"/>
      <c r="AL405" s="6"/>
      <c r="AM405" s="6"/>
      <c r="AN405" s="6"/>
      <c r="AO405" s="6"/>
      <c r="AP405" s="6"/>
    </row>
    <row r="406" spans="1:42" ht="11.25" hidden="1" customHeight="1" x14ac:dyDescent="0.3">
      <c r="A406" s="26">
        <v>400</v>
      </c>
      <c r="B406" s="38" t="s">
        <v>1600</v>
      </c>
      <c r="C406" s="39">
        <v>8</v>
      </c>
      <c r="D406" s="40">
        <v>320</v>
      </c>
      <c r="E406" s="30"/>
      <c r="F406" s="41">
        <f t="shared" si="1"/>
        <v>0</v>
      </c>
      <c r="G406" s="42" t="s">
        <v>1220</v>
      </c>
      <c r="H406" s="61" t="s">
        <v>60</v>
      </c>
      <c r="I406" s="44" t="s">
        <v>1471</v>
      </c>
      <c r="J406" s="44" t="s">
        <v>1238</v>
      </c>
      <c r="K406" s="45">
        <v>9786176794257</v>
      </c>
      <c r="L406" s="45">
        <v>2017</v>
      </c>
      <c r="M406" s="45">
        <v>9</v>
      </c>
      <c r="N406" s="44" t="s">
        <v>1239</v>
      </c>
      <c r="O406" s="38" t="s">
        <v>1601</v>
      </c>
      <c r="P406" s="45">
        <v>161871</v>
      </c>
      <c r="Q406" s="46" t="s">
        <v>1602</v>
      </c>
      <c r="R406" s="48">
        <v>0.46</v>
      </c>
      <c r="S406" s="45">
        <v>52</v>
      </c>
      <c r="T406" s="45">
        <v>220</v>
      </c>
      <c r="U406" s="45">
        <v>290</v>
      </c>
      <c r="V406" s="44" t="s">
        <v>1177</v>
      </c>
      <c r="W406" s="44" t="s">
        <v>38</v>
      </c>
      <c r="X406" s="6"/>
      <c r="Y406" s="6"/>
      <c r="Z406" s="6"/>
      <c r="AA406" s="6"/>
      <c r="AB406" s="6"/>
      <c r="AC406" s="6"/>
      <c r="AD406" s="6"/>
      <c r="AE406" s="6"/>
      <c r="AF406" s="6"/>
      <c r="AG406" s="6"/>
      <c r="AH406" s="6"/>
      <c r="AI406" s="6"/>
      <c r="AJ406" s="6"/>
      <c r="AK406" s="6"/>
      <c r="AL406" s="6"/>
      <c r="AM406" s="6"/>
      <c r="AN406" s="6"/>
      <c r="AO406" s="6"/>
      <c r="AP406" s="6"/>
    </row>
    <row r="407" spans="1:42" ht="11.25" hidden="1" customHeight="1" x14ac:dyDescent="0.3">
      <c r="A407" s="26">
        <v>401</v>
      </c>
      <c r="B407" s="38" t="s">
        <v>1603</v>
      </c>
      <c r="C407" s="39">
        <v>8</v>
      </c>
      <c r="D407" s="40">
        <v>320</v>
      </c>
      <c r="E407" s="30"/>
      <c r="F407" s="41">
        <f t="shared" si="1"/>
        <v>0</v>
      </c>
      <c r="G407" s="42" t="s">
        <v>1220</v>
      </c>
      <c r="H407" s="61" t="s">
        <v>60</v>
      </c>
      <c r="I407" s="44" t="s">
        <v>1471</v>
      </c>
      <c r="J407" s="44" t="s">
        <v>1238</v>
      </c>
      <c r="K407" s="45">
        <v>9786176795957</v>
      </c>
      <c r="L407" s="45">
        <v>2019</v>
      </c>
      <c r="M407" s="45">
        <v>9</v>
      </c>
      <c r="N407" s="44" t="s">
        <v>1239</v>
      </c>
      <c r="O407" s="38" t="s">
        <v>1604</v>
      </c>
      <c r="P407" s="45">
        <v>149073</v>
      </c>
      <c r="Q407" s="46" t="s">
        <v>1605</v>
      </c>
      <c r="R407" s="48">
        <v>0.44</v>
      </c>
      <c r="S407" s="45">
        <v>40</v>
      </c>
      <c r="T407" s="45">
        <v>220</v>
      </c>
      <c r="U407" s="45">
        <v>290</v>
      </c>
      <c r="V407" s="44" t="s">
        <v>1177</v>
      </c>
      <c r="W407" s="44" t="s">
        <v>38</v>
      </c>
      <c r="X407" s="6"/>
      <c r="Y407" s="6"/>
      <c r="Z407" s="6"/>
      <c r="AA407" s="6"/>
      <c r="AB407" s="6"/>
      <c r="AC407" s="6"/>
      <c r="AD407" s="6"/>
      <c r="AE407" s="6"/>
      <c r="AF407" s="6"/>
      <c r="AG407" s="6"/>
      <c r="AH407" s="6"/>
      <c r="AI407" s="6"/>
      <c r="AJ407" s="6"/>
      <c r="AK407" s="6"/>
      <c r="AL407" s="6"/>
      <c r="AM407" s="6"/>
      <c r="AN407" s="6"/>
      <c r="AO407" s="6"/>
      <c r="AP407" s="6"/>
    </row>
    <row r="408" spans="1:42" ht="11.25" hidden="1" customHeight="1" x14ac:dyDescent="0.3">
      <c r="A408" s="26">
        <v>402</v>
      </c>
      <c r="B408" s="38" t="s">
        <v>1606</v>
      </c>
      <c r="C408" s="39">
        <v>8</v>
      </c>
      <c r="D408" s="40">
        <v>320</v>
      </c>
      <c r="E408" s="30"/>
      <c r="F408" s="41">
        <f t="shared" si="1"/>
        <v>0</v>
      </c>
      <c r="G408" s="42" t="s">
        <v>1220</v>
      </c>
      <c r="H408" s="61" t="s">
        <v>60</v>
      </c>
      <c r="I408" s="44" t="s">
        <v>1471</v>
      </c>
      <c r="J408" s="44" t="s">
        <v>1238</v>
      </c>
      <c r="K408" s="45">
        <v>9786176792833</v>
      </c>
      <c r="L408" s="45">
        <v>2016</v>
      </c>
      <c r="M408" s="45">
        <v>3</v>
      </c>
      <c r="N408" s="44" t="s">
        <v>1239</v>
      </c>
      <c r="O408" s="38" t="s">
        <v>1607</v>
      </c>
      <c r="P408" s="45">
        <v>120471</v>
      </c>
      <c r="Q408" s="46" t="s">
        <v>1608</v>
      </c>
      <c r="R408" s="48">
        <v>0.42</v>
      </c>
      <c r="S408" s="45">
        <v>44</v>
      </c>
      <c r="T408" s="45">
        <v>220</v>
      </c>
      <c r="U408" s="45">
        <v>290</v>
      </c>
      <c r="V408" s="44" t="s">
        <v>1177</v>
      </c>
      <c r="W408" s="44" t="s">
        <v>38</v>
      </c>
      <c r="X408" s="6"/>
      <c r="Y408" s="6"/>
      <c r="Z408" s="6"/>
      <c r="AA408" s="6"/>
      <c r="AB408" s="6"/>
      <c r="AC408" s="6"/>
      <c r="AD408" s="6"/>
      <c r="AE408" s="6"/>
      <c r="AF408" s="6"/>
      <c r="AG408" s="6"/>
      <c r="AH408" s="6"/>
      <c r="AI408" s="6"/>
      <c r="AJ408" s="6"/>
      <c r="AK408" s="6"/>
      <c r="AL408" s="6"/>
      <c r="AM408" s="6"/>
      <c r="AN408" s="6"/>
      <c r="AO408" s="6"/>
      <c r="AP408" s="6"/>
    </row>
    <row r="409" spans="1:42" ht="11.25" customHeight="1" x14ac:dyDescent="0.3">
      <c r="A409" s="26">
        <v>403</v>
      </c>
      <c r="B409" s="38" t="s">
        <v>1609</v>
      </c>
      <c r="C409" s="39">
        <v>10</v>
      </c>
      <c r="D409" s="40">
        <v>100</v>
      </c>
      <c r="E409" s="30"/>
      <c r="F409" s="41">
        <f t="shared" si="1"/>
        <v>0</v>
      </c>
      <c r="G409" s="42" t="s">
        <v>1315</v>
      </c>
      <c r="H409" s="42" t="s">
        <v>232</v>
      </c>
      <c r="I409" s="44" t="s">
        <v>1471</v>
      </c>
      <c r="J409" s="44" t="s">
        <v>1238</v>
      </c>
      <c r="K409" s="45">
        <v>9786176796305</v>
      </c>
      <c r="L409" s="45">
        <v>2019</v>
      </c>
      <c r="M409" s="45">
        <v>7</v>
      </c>
      <c r="N409" s="44" t="s">
        <v>1239</v>
      </c>
      <c r="O409" s="38" t="s">
        <v>1610</v>
      </c>
      <c r="P409" s="45">
        <v>146402</v>
      </c>
      <c r="Q409" s="46" t="s">
        <v>1611</v>
      </c>
      <c r="R409" s="48">
        <v>0.46</v>
      </c>
      <c r="S409" s="45">
        <v>60</v>
      </c>
      <c r="T409" s="45">
        <v>240</v>
      </c>
      <c r="U409" s="45">
        <v>240</v>
      </c>
      <c r="V409" s="44" t="s">
        <v>63</v>
      </c>
      <c r="W409" s="44" t="s">
        <v>38</v>
      </c>
      <c r="X409" s="6"/>
      <c r="Y409" s="6"/>
      <c r="Z409" s="6"/>
      <c r="AA409" s="6"/>
      <c r="AB409" s="6"/>
      <c r="AC409" s="6"/>
      <c r="AD409" s="6"/>
      <c r="AE409" s="6"/>
      <c r="AF409" s="6"/>
      <c r="AG409" s="6"/>
      <c r="AH409" s="6"/>
      <c r="AI409" s="6"/>
      <c r="AJ409" s="6"/>
      <c r="AK409" s="6"/>
      <c r="AL409" s="6"/>
      <c r="AM409" s="6"/>
      <c r="AN409" s="6"/>
      <c r="AO409" s="6"/>
      <c r="AP409" s="6"/>
    </row>
    <row r="410" spans="1:42" ht="11.25" hidden="1" customHeight="1" x14ac:dyDescent="0.3">
      <c r="A410" s="26">
        <v>404</v>
      </c>
      <c r="B410" s="38" t="s">
        <v>1612</v>
      </c>
      <c r="C410" s="39">
        <v>10</v>
      </c>
      <c r="D410" s="40">
        <v>150</v>
      </c>
      <c r="E410" s="30"/>
      <c r="F410" s="41">
        <f t="shared" si="1"/>
        <v>0</v>
      </c>
      <c r="G410" s="42" t="s">
        <v>1315</v>
      </c>
      <c r="H410" s="60" t="s">
        <v>60</v>
      </c>
      <c r="I410" s="44" t="s">
        <v>1471</v>
      </c>
      <c r="J410" s="44" t="s">
        <v>1238</v>
      </c>
      <c r="K410" s="45">
        <v>9786176799443</v>
      </c>
      <c r="L410" s="45">
        <v>2021</v>
      </c>
      <c r="M410" s="45">
        <v>9</v>
      </c>
      <c r="N410" s="44" t="s">
        <v>1239</v>
      </c>
      <c r="O410" s="38" t="s">
        <v>1613</v>
      </c>
      <c r="P410" s="45">
        <v>156602</v>
      </c>
      <c r="Q410" s="46" t="s">
        <v>1614</v>
      </c>
      <c r="R410" s="48">
        <v>0.247</v>
      </c>
      <c r="S410" s="45">
        <v>32</v>
      </c>
      <c r="T410" s="45">
        <v>240</v>
      </c>
      <c r="U410" s="45">
        <v>170</v>
      </c>
      <c r="V410" s="44" t="s">
        <v>1615</v>
      </c>
      <c r="W410" s="44" t="s">
        <v>38</v>
      </c>
      <c r="X410" s="6"/>
      <c r="Y410" s="6"/>
      <c r="Z410" s="6"/>
      <c r="AA410" s="6"/>
      <c r="AB410" s="6"/>
      <c r="AC410" s="6"/>
      <c r="AD410" s="6"/>
      <c r="AE410" s="6"/>
      <c r="AF410" s="6"/>
      <c r="AG410" s="6"/>
      <c r="AH410" s="6"/>
      <c r="AI410" s="6"/>
      <c r="AJ410" s="6"/>
      <c r="AK410" s="6"/>
      <c r="AL410" s="6"/>
      <c r="AM410" s="6"/>
      <c r="AN410" s="6"/>
      <c r="AO410" s="6"/>
      <c r="AP410" s="6"/>
    </row>
    <row r="411" spans="1:42" ht="11.25" customHeight="1" x14ac:dyDescent="0.3">
      <c r="A411" s="26">
        <v>405</v>
      </c>
      <c r="B411" s="38" t="s">
        <v>1616</v>
      </c>
      <c r="C411" s="39">
        <v>10</v>
      </c>
      <c r="D411" s="40">
        <v>320</v>
      </c>
      <c r="E411" s="30"/>
      <c r="F411" s="41">
        <f t="shared" si="1"/>
        <v>0</v>
      </c>
      <c r="G411" s="42" t="s">
        <v>1315</v>
      </c>
      <c r="H411" s="42"/>
      <c r="I411" s="44" t="s">
        <v>1617</v>
      </c>
      <c r="J411" s="44" t="s">
        <v>1238</v>
      </c>
      <c r="K411" s="45">
        <v>9789664480984</v>
      </c>
      <c r="L411" s="45">
        <v>2023</v>
      </c>
      <c r="M411" s="45">
        <v>2</v>
      </c>
      <c r="N411" s="44" t="s">
        <v>1239</v>
      </c>
      <c r="O411" s="38" t="s">
        <v>1618</v>
      </c>
      <c r="P411" s="45">
        <v>186828</v>
      </c>
      <c r="Q411" s="46" t="s">
        <v>1619</v>
      </c>
      <c r="R411" s="48">
        <v>0.33500000000000002</v>
      </c>
      <c r="S411" s="45">
        <v>36</v>
      </c>
      <c r="T411" s="45">
        <v>240</v>
      </c>
      <c r="U411" s="45">
        <v>240</v>
      </c>
      <c r="V411" s="44" t="s">
        <v>63</v>
      </c>
      <c r="W411" s="44" t="s">
        <v>38</v>
      </c>
      <c r="X411" s="6"/>
      <c r="Y411" s="6"/>
      <c r="Z411" s="6"/>
      <c r="AA411" s="6"/>
      <c r="AB411" s="6"/>
      <c r="AC411" s="6"/>
      <c r="AD411" s="6"/>
      <c r="AE411" s="6"/>
      <c r="AF411" s="6"/>
      <c r="AG411" s="6"/>
      <c r="AH411" s="6"/>
      <c r="AI411" s="6"/>
      <c r="AJ411" s="6"/>
      <c r="AK411" s="6"/>
      <c r="AL411" s="6"/>
      <c r="AM411" s="6"/>
      <c r="AN411" s="6"/>
      <c r="AO411" s="6"/>
      <c r="AP411" s="6"/>
    </row>
    <row r="412" spans="1:42" ht="11.25" customHeight="1" x14ac:dyDescent="0.3">
      <c r="A412" s="26">
        <v>406</v>
      </c>
      <c r="B412" s="38" t="s">
        <v>1620</v>
      </c>
      <c r="C412" s="39">
        <v>16</v>
      </c>
      <c r="D412" s="40">
        <v>300</v>
      </c>
      <c r="E412" s="30"/>
      <c r="F412" s="41">
        <f t="shared" si="1"/>
        <v>0</v>
      </c>
      <c r="G412" s="42" t="s">
        <v>1315</v>
      </c>
      <c r="H412" s="42"/>
      <c r="I412" s="44" t="s">
        <v>1621</v>
      </c>
      <c r="J412" s="44" t="s">
        <v>1571</v>
      </c>
      <c r="K412" s="45">
        <v>9786176790556</v>
      </c>
      <c r="L412" s="45">
        <v>2022</v>
      </c>
      <c r="M412" s="45">
        <v>1</v>
      </c>
      <c r="N412" s="44" t="s">
        <v>1572</v>
      </c>
      <c r="O412" s="38" t="s">
        <v>1622</v>
      </c>
      <c r="P412" s="45">
        <v>85675</v>
      </c>
      <c r="Q412" s="46" t="s">
        <v>1623</v>
      </c>
      <c r="R412" s="48">
        <v>0.315</v>
      </c>
      <c r="S412" s="45">
        <v>32</v>
      </c>
      <c r="T412" s="45">
        <v>210</v>
      </c>
      <c r="U412" s="45">
        <v>240</v>
      </c>
      <c r="V412" s="44" t="s">
        <v>1624</v>
      </c>
      <c r="W412" s="44" t="s">
        <v>38</v>
      </c>
      <c r="X412" s="6"/>
      <c r="Y412" s="6"/>
      <c r="Z412" s="6"/>
      <c r="AA412" s="6"/>
      <c r="AB412" s="6"/>
      <c r="AC412" s="6"/>
      <c r="AD412" s="6"/>
      <c r="AE412" s="6"/>
      <c r="AF412" s="6"/>
      <c r="AG412" s="6"/>
      <c r="AH412" s="6"/>
      <c r="AI412" s="6"/>
      <c r="AJ412" s="6"/>
      <c r="AK412" s="6"/>
      <c r="AL412" s="6"/>
      <c r="AM412" s="6"/>
      <c r="AN412" s="6"/>
      <c r="AO412" s="6"/>
      <c r="AP412" s="6"/>
    </row>
    <row r="413" spans="1:42" ht="11.25" customHeight="1" x14ac:dyDescent="0.3">
      <c r="A413" s="26">
        <v>407</v>
      </c>
      <c r="B413" s="38" t="s">
        <v>1625</v>
      </c>
      <c r="C413" s="59">
        <v>5</v>
      </c>
      <c r="D413" s="40">
        <v>400</v>
      </c>
      <c r="E413" s="30"/>
      <c r="F413" s="41">
        <f t="shared" si="1"/>
        <v>0</v>
      </c>
      <c r="G413" s="42" t="s">
        <v>30</v>
      </c>
      <c r="H413" s="61"/>
      <c r="I413" s="44" t="s">
        <v>1626</v>
      </c>
      <c r="J413" s="44" t="s">
        <v>1571</v>
      </c>
      <c r="K413" s="45">
        <v>9789662909944</v>
      </c>
      <c r="L413" s="45">
        <v>2012</v>
      </c>
      <c r="M413" s="45">
        <v>9</v>
      </c>
      <c r="N413" s="44" t="s">
        <v>1572</v>
      </c>
      <c r="O413" s="38" t="s">
        <v>1627</v>
      </c>
      <c r="P413" s="45">
        <v>57302</v>
      </c>
      <c r="Q413" s="46" t="s">
        <v>1628</v>
      </c>
      <c r="R413" s="48">
        <v>0.57999999999999996</v>
      </c>
      <c r="S413" s="45">
        <v>64</v>
      </c>
      <c r="T413" s="45">
        <v>220</v>
      </c>
      <c r="U413" s="45">
        <v>290</v>
      </c>
      <c r="V413" s="44" t="s">
        <v>1177</v>
      </c>
      <c r="W413" s="44" t="s">
        <v>38</v>
      </c>
      <c r="X413" s="6"/>
      <c r="Y413" s="6"/>
      <c r="Z413" s="6"/>
      <c r="AA413" s="6"/>
      <c r="AB413" s="6"/>
      <c r="AC413" s="6"/>
      <c r="AD413" s="6"/>
      <c r="AE413" s="6"/>
      <c r="AF413" s="6"/>
      <c r="AG413" s="6"/>
      <c r="AH413" s="6"/>
      <c r="AI413" s="6"/>
      <c r="AJ413" s="6"/>
      <c r="AK413" s="6"/>
      <c r="AL413" s="6"/>
      <c r="AM413" s="6"/>
      <c r="AN413" s="6"/>
      <c r="AO413" s="6"/>
      <c r="AP413" s="6"/>
    </row>
    <row r="414" spans="1:42" ht="11.25" customHeight="1" x14ac:dyDescent="0.3">
      <c r="A414" s="26">
        <v>408</v>
      </c>
      <c r="B414" s="38" t="s">
        <v>1629</v>
      </c>
      <c r="C414" s="39">
        <v>10</v>
      </c>
      <c r="D414" s="40">
        <v>280</v>
      </c>
      <c r="E414" s="30"/>
      <c r="F414" s="41">
        <f t="shared" si="1"/>
        <v>0</v>
      </c>
      <c r="G414" s="42" t="s">
        <v>1315</v>
      </c>
      <c r="H414" s="42"/>
      <c r="I414" s="44" t="s">
        <v>561</v>
      </c>
      <c r="J414" s="44" t="s">
        <v>1571</v>
      </c>
      <c r="K414" s="45">
        <v>9789662909753</v>
      </c>
      <c r="L414" s="45">
        <v>2011</v>
      </c>
      <c r="M414" s="45">
        <v>9</v>
      </c>
      <c r="N414" s="44" t="s">
        <v>1572</v>
      </c>
      <c r="O414" s="38" t="s">
        <v>1630</v>
      </c>
      <c r="P414" s="45">
        <v>34890</v>
      </c>
      <c r="Q414" s="46" t="s">
        <v>1631</v>
      </c>
      <c r="R414" s="48">
        <v>0.44400000000000001</v>
      </c>
      <c r="S414" s="45">
        <v>40</v>
      </c>
      <c r="T414" s="45">
        <v>220</v>
      </c>
      <c r="U414" s="45">
        <v>290</v>
      </c>
      <c r="V414" s="44" t="s">
        <v>1177</v>
      </c>
      <c r="W414" s="44" t="s">
        <v>38</v>
      </c>
      <c r="X414" s="6"/>
      <c r="Y414" s="6"/>
      <c r="Z414" s="6"/>
      <c r="AA414" s="6"/>
      <c r="AB414" s="6"/>
      <c r="AC414" s="6"/>
      <c r="AD414" s="6"/>
      <c r="AE414" s="6"/>
      <c r="AF414" s="6"/>
      <c r="AG414" s="6"/>
      <c r="AH414" s="6"/>
      <c r="AI414" s="6"/>
      <c r="AJ414" s="6"/>
      <c r="AK414" s="6"/>
      <c r="AL414" s="6"/>
      <c r="AM414" s="6"/>
      <c r="AN414" s="6"/>
      <c r="AO414" s="6"/>
      <c r="AP414" s="6"/>
    </row>
    <row r="415" spans="1:42" ht="11.25" customHeight="1" x14ac:dyDescent="0.3">
      <c r="A415" s="26">
        <v>409</v>
      </c>
      <c r="B415" s="49" t="s">
        <v>1632</v>
      </c>
      <c r="C415" s="50">
        <v>10</v>
      </c>
      <c r="D415" s="51">
        <v>320</v>
      </c>
      <c r="E415" s="30"/>
      <c r="F415" s="52">
        <f t="shared" si="1"/>
        <v>0</v>
      </c>
      <c r="G415" s="53" t="s">
        <v>1220</v>
      </c>
      <c r="H415" s="54" t="s">
        <v>49</v>
      </c>
      <c r="I415" s="55" t="s">
        <v>1633</v>
      </c>
      <c r="J415" s="55" t="s">
        <v>1571</v>
      </c>
      <c r="K415" s="56">
        <v>9789664481882</v>
      </c>
      <c r="L415" s="56">
        <v>2023</v>
      </c>
      <c r="M415" s="56">
        <v>12</v>
      </c>
      <c r="N415" s="55" t="s">
        <v>1572</v>
      </c>
      <c r="O415" s="49" t="s">
        <v>1634</v>
      </c>
      <c r="P415" s="56">
        <v>202995</v>
      </c>
      <c r="Q415" s="57" t="s">
        <v>1635</v>
      </c>
      <c r="R415" s="78">
        <v>0.48</v>
      </c>
      <c r="S415" s="56">
        <v>48</v>
      </c>
      <c r="T415" s="56">
        <v>240</v>
      </c>
      <c r="U415" s="56">
        <v>240</v>
      </c>
      <c r="V415" s="55" t="s">
        <v>63</v>
      </c>
      <c r="W415" s="55" t="s">
        <v>38</v>
      </c>
      <c r="X415" s="6"/>
      <c r="Y415" s="6"/>
      <c r="Z415" s="6"/>
      <c r="AA415" s="6"/>
      <c r="AB415" s="6"/>
      <c r="AC415" s="6"/>
      <c r="AD415" s="6"/>
      <c r="AE415" s="6"/>
      <c r="AF415" s="6"/>
      <c r="AG415" s="6"/>
      <c r="AH415" s="6"/>
      <c r="AI415" s="6"/>
      <c r="AJ415" s="6"/>
      <c r="AK415" s="6"/>
      <c r="AL415" s="6"/>
      <c r="AM415" s="6"/>
      <c r="AN415" s="6"/>
      <c r="AO415" s="6"/>
      <c r="AP415" s="6"/>
    </row>
    <row r="416" spans="1:42" ht="11.25" customHeight="1" x14ac:dyDescent="0.3">
      <c r="A416" s="26">
        <v>410</v>
      </c>
      <c r="B416" s="38" t="s">
        <v>1636</v>
      </c>
      <c r="C416" s="39">
        <v>10</v>
      </c>
      <c r="D416" s="40">
        <v>350</v>
      </c>
      <c r="E416" s="30"/>
      <c r="F416" s="41">
        <f t="shared" si="1"/>
        <v>0</v>
      </c>
      <c r="G416" s="42" t="s">
        <v>1220</v>
      </c>
      <c r="H416" s="43" t="s">
        <v>31</v>
      </c>
      <c r="I416" s="44" t="s">
        <v>1637</v>
      </c>
      <c r="J416" s="44" t="s">
        <v>1571</v>
      </c>
      <c r="K416" s="45">
        <v>9789664480793</v>
      </c>
      <c r="L416" s="45">
        <v>2023</v>
      </c>
      <c r="M416" s="45">
        <v>2</v>
      </c>
      <c r="N416" s="44" t="s">
        <v>1572</v>
      </c>
      <c r="O416" s="38" t="s">
        <v>1638</v>
      </c>
      <c r="P416" s="45">
        <v>185101</v>
      </c>
      <c r="Q416" s="46" t="s">
        <v>1639</v>
      </c>
      <c r="R416" s="48">
        <v>0.47699999999999998</v>
      </c>
      <c r="S416" s="45">
        <v>72</v>
      </c>
      <c r="T416" s="45">
        <v>215</v>
      </c>
      <c r="U416" s="45">
        <v>265</v>
      </c>
      <c r="V416" s="44" t="s">
        <v>1640</v>
      </c>
      <c r="W416" s="44" t="s">
        <v>38</v>
      </c>
      <c r="X416" s="6"/>
      <c r="Y416" s="6"/>
      <c r="Z416" s="6"/>
      <c r="AA416" s="6"/>
      <c r="AB416" s="6"/>
      <c r="AC416" s="6"/>
      <c r="AD416" s="6"/>
      <c r="AE416" s="6"/>
      <c r="AF416" s="6"/>
      <c r="AG416" s="6"/>
      <c r="AH416" s="6"/>
      <c r="AI416" s="6"/>
      <c r="AJ416" s="6"/>
      <c r="AK416" s="6"/>
      <c r="AL416" s="6"/>
      <c r="AM416" s="6"/>
      <c r="AN416" s="6"/>
      <c r="AO416" s="6"/>
      <c r="AP416" s="6"/>
    </row>
    <row r="417" spans="1:42" ht="11.25" hidden="1" customHeight="1" x14ac:dyDescent="0.3">
      <c r="A417" s="26">
        <v>411</v>
      </c>
      <c r="B417" s="27" t="s">
        <v>1641</v>
      </c>
      <c r="C417" s="63">
        <v>20</v>
      </c>
      <c r="D417" s="29">
        <v>120</v>
      </c>
      <c r="E417" s="30"/>
      <c r="F417" s="31">
        <f t="shared" si="1"/>
        <v>0</v>
      </c>
      <c r="G417" s="32" t="s">
        <v>1315</v>
      </c>
      <c r="H417" s="83" t="s">
        <v>60</v>
      </c>
      <c r="I417" s="34" t="s">
        <v>1642</v>
      </c>
      <c r="J417" s="34" t="s">
        <v>1571</v>
      </c>
      <c r="K417" s="35">
        <v>9786176793366</v>
      </c>
      <c r="L417" s="35">
        <v>2016</v>
      </c>
      <c r="M417" s="35">
        <v>11</v>
      </c>
      <c r="N417" s="34" t="s">
        <v>1572</v>
      </c>
      <c r="O417" s="27" t="s">
        <v>1643</v>
      </c>
      <c r="P417" s="35">
        <v>146461</v>
      </c>
      <c r="Q417" s="36" t="s">
        <v>1644</v>
      </c>
      <c r="R417" s="37">
        <v>0.17499999999999999</v>
      </c>
      <c r="S417" s="35">
        <v>12</v>
      </c>
      <c r="T417" s="35">
        <v>180</v>
      </c>
      <c r="U417" s="35">
        <v>180</v>
      </c>
      <c r="V417" s="34" t="s">
        <v>1476</v>
      </c>
      <c r="W417" s="34" t="s">
        <v>38</v>
      </c>
      <c r="X417" s="6"/>
      <c r="Y417" s="6"/>
      <c r="Z417" s="6"/>
      <c r="AA417" s="6"/>
      <c r="AB417" s="6"/>
      <c r="AC417" s="6"/>
      <c r="AD417" s="6"/>
      <c r="AE417" s="6"/>
      <c r="AF417" s="6"/>
      <c r="AG417" s="6"/>
      <c r="AH417" s="6"/>
      <c r="AI417" s="6"/>
      <c r="AJ417" s="6"/>
      <c r="AK417" s="6"/>
      <c r="AL417" s="6"/>
      <c r="AM417" s="6"/>
      <c r="AN417" s="6"/>
      <c r="AO417" s="6"/>
      <c r="AP417" s="6"/>
    </row>
    <row r="418" spans="1:42" ht="11.25" hidden="1" customHeight="1" x14ac:dyDescent="0.3">
      <c r="A418" s="26">
        <v>412</v>
      </c>
      <c r="B418" s="27" t="s">
        <v>1645</v>
      </c>
      <c r="C418" s="63">
        <v>20</v>
      </c>
      <c r="D418" s="29">
        <v>80</v>
      </c>
      <c r="E418" s="30"/>
      <c r="F418" s="31">
        <f t="shared" si="1"/>
        <v>0</v>
      </c>
      <c r="G418" s="32" t="s">
        <v>1315</v>
      </c>
      <c r="H418" s="82" t="s">
        <v>60</v>
      </c>
      <c r="I418" s="34" t="s">
        <v>1646</v>
      </c>
      <c r="J418" s="34" t="s">
        <v>1571</v>
      </c>
      <c r="K418" s="35">
        <v>9786176791935</v>
      </c>
      <c r="L418" s="35">
        <v>2015</v>
      </c>
      <c r="M418" s="35">
        <v>11</v>
      </c>
      <c r="N418" s="34" t="s">
        <v>1572</v>
      </c>
      <c r="O418" s="27" t="s">
        <v>1647</v>
      </c>
      <c r="P418" s="35">
        <v>194134</v>
      </c>
      <c r="Q418" s="36" t="s">
        <v>1648</v>
      </c>
      <c r="R418" s="37">
        <v>0.18</v>
      </c>
      <c r="S418" s="35">
        <v>12</v>
      </c>
      <c r="T418" s="35">
        <v>180</v>
      </c>
      <c r="U418" s="35">
        <v>180</v>
      </c>
      <c r="V418" s="34" t="s">
        <v>1476</v>
      </c>
      <c r="W418" s="34" t="s">
        <v>38</v>
      </c>
      <c r="X418" s="6"/>
      <c r="Y418" s="6"/>
      <c r="Z418" s="6"/>
      <c r="AA418" s="6"/>
      <c r="AB418" s="6"/>
      <c r="AC418" s="6"/>
      <c r="AD418" s="6"/>
      <c r="AE418" s="6"/>
      <c r="AF418" s="6"/>
      <c r="AG418" s="6"/>
      <c r="AH418" s="6"/>
      <c r="AI418" s="6"/>
      <c r="AJ418" s="6"/>
      <c r="AK418" s="6"/>
      <c r="AL418" s="6"/>
      <c r="AM418" s="6"/>
      <c r="AN418" s="6"/>
      <c r="AO418" s="6"/>
      <c r="AP418" s="6"/>
    </row>
    <row r="419" spans="1:42" ht="11.25" hidden="1" customHeight="1" x14ac:dyDescent="0.3">
      <c r="A419" s="26">
        <v>413</v>
      </c>
      <c r="B419" s="27" t="s">
        <v>1649</v>
      </c>
      <c r="C419" s="63">
        <v>20</v>
      </c>
      <c r="D419" s="29">
        <v>120</v>
      </c>
      <c r="E419" s="30"/>
      <c r="F419" s="31">
        <f t="shared" si="1"/>
        <v>0</v>
      </c>
      <c r="G419" s="32" t="s">
        <v>1315</v>
      </c>
      <c r="H419" s="83" t="s">
        <v>60</v>
      </c>
      <c r="I419" s="34" t="s">
        <v>1259</v>
      </c>
      <c r="J419" s="34" t="s">
        <v>1571</v>
      </c>
      <c r="K419" s="35">
        <v>9786176796176</v>
      </c>
      <c r="L419" s="35">
        <v>2018</v>
      </c>
      <c r="M419" s="35">
        <v>11</v>
      </c>
      <c r="N419" s="34" t="s">
        <v>1572</v>
      </c>
      <c r="O419" s="27" t="s">
        <v>1650</v>
      </c>
      <c r="P419" s="35">
        <v>182913</v>
      </c>
      <c r="Q419" s="36" t="s">
        <v>1651</v>
      </c>
      <c r="R419" s="37">
        <v>0.16500000000000001</v>
      </c>
      <c r="S419" s="35">
        <v>12</v>
      </c>
      <c r="T419" s="35">
        <v>180</v>
      </c>
      <c r="U419" s="35">
        <v>180</v>
      </c>
      <c r="V419" s="34" t="s">
        <v>1476</v>
      </c>
      <c r="W419" s="34" t="s">
        <v>38</v>
      </c>
      <c r="X419" s="6"/>
      <c r="Y419" s="6"/>
      <c r="Z419" s="6"/>
      <c r="AA419" s="6"/>
      <c r="AB419" s="6"/>
      <c r="AC419" s="6"/>
      <c r="AD419" s="6"/>
      <c r="AE419" s="6"/>
      <c r="AF419" s="6"/>
      <c r="AG419" s="6"/>
      <c r="AH419" s="6"/>
      <c r="AI419" s="6"/>
      <c r="AJ419" s="6"/>
      <c r="AK419" s="6"/>
      <c r="AL419" s="6"/>
      <c r="AM419" s="6"/>
      <c r="AN419" s="6"/>
      <c r="AO419" s="6"/>
      <c r="AP419" s="6"/>
    </row>
    <row r="420" spans="1:42" ht="11.25" hidden="1" customHeight="1" x14ac:dyDescent="0.3">
      <c r="A420" s="26">
        <v>414</v>
      </c>
      <c r="B420" s="38" t="s">
        <v>1652</v>
      </c>
      <c r="C420" s="39">
        <v>10</v>
      </c>
      <c r="D420" s="40">
        <v>100</v>
      </c>
      <c r="E420" s="30"/>
      <c r="F420" s="41">
        <f t="shared" si="1"/>
        <v>0</v>
      </c>
      <c r="G420" s="42" t="s">
        <v>1315</v>
      </c>
      <c r="H420" s="61" t="s">
        <v>60</v>
      </c>
      <c r="I420" s="44" t="s">
        <v>1653</v>
      </c>
      <c r="J420" s="44" t="s">
        <v>1534</v>
      </c>
      <c r="K420" s="45">
        <v>9786176798811</v>
      </c>
      <c r="L420" s="45">
        <v>2021</v>
      </c>
      <c r="M420" s="45">
        <v>10</v>
      </c>
      <c r="N420" s="44" t="s">
        <v>1654</v>
      </c>
      <c r="O420" s="38" t="s">
        <v>1655</v>
      </c>
      <c r="P420" s="45">
        <v>156833</v>
      </c>
      <c r="Q420" s="46" t="s">
        <v>1656</v>
      </c>
      <c r="R420" s="48">
        <v>0.46</v>
      </c>
      <c r="S420" s="45">
        <v>32</v>
      </c>
      <c r="T420" s="45">
        <v>230</v>
      </c>
      <c r="U420" s="45">
        <v>290</v>
      </c>
      <c r="V420" s="44" t="s">
        <v>1591</v>
      </c>
      <c r="W420" s="44" t="s">
        <v>38</v>
      </c>
      <c r="X420" s="6"/>
      <c r="Y420" s="6"/>
      <c r="Z420" s="6"/>
      <c r="AA420" s="6"/>
      <c r="AB420" s="6"/>
      <c r="AC420" s="6"/>
      <c r="AD420" s="6"/>
      <c r="AE420" s="6"/>
      <c r="AF420" s="6"/>
      <c r="AG420" s="6"/>
      <c r="AH420" s="6"/>
      <c r="AI420" s="6"/>
      <c r="AJ420" s="6"/>
      <c r="AK420" s="6"/>
      <c r="AL420" s="6"/>
      <c r="AM420" s="6"/>
      <c r="AN420" s="6"/>
      <c r="AO420" s="6"/>
      <c r="AP420" s="6"/>
    </row>
    <row r="421" spans="1:42" ht="11.25" hidden="1" customHeight="1" x14ac:dyDescent="0.3">
      <c r="A421" s="26">
        <v>415</v>
      </c>
      <c r="B421" s="27" t="s">
        <v>1657</v>
      </c>
      <c r="C421" s="63">
        <v>10</v>
      </c>
      <c r="D421" s="29">
        <v>150</v>
      </c>
      <c r="E421" s="30"/>
      <c r="F421" s="31">
        <f t="shared" si="1"/>
        <v>0</v>
      </c>
      <c r="G421" s="32" t="s">
        <v>1220</v>
      </c>
      <c r="H421" s="82" t="s">
        <v>60</v>
      </c>
      <c r="I421" s="34" t="s">
        <v>1658</v>
      </c>
      <c r="J421" s="34" t="s">
        <v>1534</v>
      </c>
      <c r="K421" s="35">
        <v>9786176798408</v>
      </c>
      <c r="L421" s="35">
        <v>2020</v>
      </c>
      <c r="M421" s="35">
        <v>10</v>
      </c>
      <c r="N421" s="34" t="s">
        <v>79</v>
      </c>
      <c r="O421" s="27" t="s">
        <v>1659</v>
      </c>
      <c r="P421" s="35">
        <v>215305</v>
      </c>
      <c r="Q421" s="36" t="s">
        <v>1660</v>
      </c>
      <c r="R421" s="37">
        <v>0.33500000000000002</v>
      </c>
      <c r="S421" s="35">
        <v>26</v>
      </c>
      <c r="T421" s="35">
        <v>210</v>
      </c>
      <c r="U421" s="35">
        <v>250</v>
      </c>
      <c r="V421" s="34" t="s">
        <v>1661</v>
      </c>
      <c r="W421" s="34" t="s">
        <v>38</v>
      </c>
      <c r="X421" s="6"/>
      <c r="Y421" s="6"/>
      <c r="Z421" s="6"/>
      <c r="AA421" s="6"/>
      <c r="AB421" s="6"/>
      <c r="AC421" s="6"/>
      <c r="AD421" s="6"/>
      <c r="AE421" s="6"/>
      <c r="AF421" s="6"/>
      <c r="AG421" s="6"/>
      <c r="AH421" s="6"/>
      <c r="AI421" s="6"/>
      <c r="AJ421" s="6"/>
      <c r="AK421" s="6"/>
      <c r="AL421" s="6"/>
      <c r="AM421" s="6"/>
      <c r="AN421" s="6"/>
      <c r="AO421" s="6"/>
      <c r="AP421" s="6"/>
    </row>
    <row r="422" spans="1:42" ht="11.25" hidden="1" customHeight="1" x14ac:dyDescent="0.3">
      <c r="A422" s="26">
        <v>416</v>
      </c>
      <c r="B422" s="38" t="s">
        <v>1662</v>
      </c>
      <c r="C422" s="39">
        <v>10</v>
      </c>
      <c r="D422" s="40">
        <v>180</v>
      </c>
      <c r="E422" s="30"/>
      <c r="F422" s="41">
        <f t="shared" si="1"/>
        <v>0</v>
      </c>
      <c r="G422" s="42" t="s">
        <v>1315</v>
      </c>
      <c r="H422" s="61" t="s">
        <v>60</v>
      </c>
      <c r="I422" s="44" t="s">
        <v>1663</v>
      </c>
      <c r="J422" s="44" t="s">
        <v>1534</v>
      </c>
      <c r="K422" s="45">
        <v>9786176790938</v>
      </c>
      <c r="L422" s="45">
        <v>2014</v>
      </c>
      <c r="M422" s="45">
        <v>9</v>
      </c>
      <c r="N422" s="103" t="s">
        <v>1664</v>
      </c>
      <c r="O422" s="38" t="s">
        <v>1665</v>
      </c>
      <c r="P422" s="45">
        <v>87103</v>
      </c>
      <c r="Q422" s="46" t="s">
        <v>1666</v>
      </c>
      <c r="R422" s="48">
        <v>0.28999999999999998</v>
      </c>
      <c r="S422" s="45">
        <v>36</v>
      </c>
      <c r="T422" s="45">
        <v>240</v>
      </c>
      <c r="U422" s="45">
        <v>210</v>
      </c>
      <c r="V422" s="44" t="s">
        <v>1667</v>
      </c>
      <c r="W422" s="44" t="s">
        <v>38</v>
      </c>
      <c r="X422" s="6"/>
      <c r="Y422" s="6"/>
      <c r="Z422" s="6"/>
      <c r="AA422" s="6"/>
      <c r="AB422" s="6"/>
      <c r="AC422" s="6"/>
      <c r="AD422" s="6"/>
      <c r="AE422" s="6"/>
      <c r="AF422" s="6"/>
      <c r="AG422" s="6"/>
      <c r="AH422" s="6"/>
      <c r="AI422" s="6"/>
      <c r="AJ422" s="6"/>
      <c r="AK422" s="6"/>
      <c r="AL422" s="6"/>
      <c r="AM422" s="6"/>
      <c r="AN422" s="6"/>
      <c r="AO422" s="6"/>
      <c r="AP422" s="6"/>
    </row>
    <row r="423" spans="1:42" ht="11.25" customHeight="1" x14ac:dyDescent="0.3">
      <c r="A423" s="26">
        <v>417</v>
      </c>
      <c r="B423" s="38" t="s">
        <v>1668</v>
      </c>
      <c r="C423" s="39">
        <v>10</v>
      </c>
      <c r="D423" s="40">
        <v>200</v>
      </c>
      <c r="E423" s="30"/>
      <c r="F423" s="41">
        <f t="shared" si="1"/>
        <v>0</v>
      </c>
      <c r="G423" s="42" t="s">
        <v>1315</v>
      </c>
      <c r="H423" s="42"/>
      <c r="I423" s="44" t="s">
        <v>1669</v>
      </c>
      <c r="J423" s="44" t="s">
        <v>1534</v>
      </c>
      <c r="K423" s="45">
        <v>9789664480441</v>
      </c>
      <c r="L423" s="45">
        <v>2022</v>
      </c>
      <c r="M423" s="45">
        <v>9</v>
      </c>
      <c r="N423" s="103" t="s">
        <v>1664</v>
      </c>
      <c r="O423" s="38" t="s">
        <v>1670</v>
      </c>
      <c r="P423" s="45">
        <v>176517</v>
      </c>
      <c r="Q423" s="46" t="s">
        <v>1671</v>
      </c>
      <c r="R423" s="48">
        <v>0.29499999999999998</v>
      </c>
      <c r="S423" s="45">
        <v>36</v>
      </c>
      <c r="T423" s="45">
        <v>210</v>
      </c>
      <c r="U423" s="45">
        <v>220</v>
      </c>
      <c r="V423" s="44" t="s">
        <v>1434</v>
      </c>
      <c r="W423" s="44" t="s">
        <v>38</v>
      </c>
      <c r="X423" s="6"/>
      <c r="Y423" s="6"/>
      <c r="Z423" s="6"/>
      <c r="AA423" s="6"/>
      <c r="AB423" s="6"/>
      <c r="AC423" s="6"/>
      <c r="AD423" s="6"/>
      <c r="AE423" s="6"/>
      <c r="AF423" s="6"/>
      <c r="AG423" s="6"/>
      <c r="AH423" s="6"/>
      <c r="AI423" s="6"/>
      <c r="AJ423" s="6"/>
      <c r="AK423" s="6"/>
      <c r="AL423" s="6"/>
      <c r="AM423" s="6"/>
      <c r="AN423" s="6"/>
      <c r="AO423" s="6"/>
      <c r="AP423" s="6"/>
    </row>
    <row r="424" spans="1:42" ht="11.25" customHeight="1" x14ac:dyDescent="0.3">
      <c r="A424" s="26">
        <v>418</v>
      </c>
      <c r="B424" s="38" t="s">
        <v>1672</v>
      </c>
      <c r="C424" s="39">
        <v>10</v>
      </c>
      <c r="D424" s="40">
        <v>320</v>
      </c>
      <c r="E424" s="30"/>
      <c r="F424" s="41">
        <f t="shared" si="1"/>
        <v>0</v>
      </c>
      <c r="G424" s="42" t="s">
        <v>1315</v>
      </c>
      <c r="H424" s="42"/>
      <c r="I424" s="44" t="s">
        <v>1673</v>
      </c>
      <c r="J424" s="44" t="s">
        <v>1534</v>
      </c>
      <c r="K424" s="45">
        <v>9786176791164</v>
      </c>
      <c r="L424" s="45">
        <v>2015</v>
      </c>
      <c r="M424" s="45">
        <v>4</v>
      </c>
      <c r="N424" s="103" t="s">
        <v>1664</v>
      </c>
      <c r="O424" s="38" t="s">
        <v>1674</v>
      </c>
      <c r="P424" s="45">
        <v>102302</v>
      </c>
      <c r="Q424" s="46" t="s">
        <v>1675</v>
      </c>
      <c r="R424" s="48">
        <v>0.36499999999999999</v>
      </c>
      <c r="S424" s="45">
        <v>184</v>
      </c>
      <c r="T424" s="45">
        <v>145</v>
      </c>
      <c r="U424" s="45">
        <v>200</v>
      </c>
      <c r="V424" s="44" t="s">
        <v>132</v>
      </c>
      <c r="W424" s="44" t="s">
        <v>38</v>
      </c>
      <c r="X424" s="6"/>
      <c r="Y424" s="6"/>
      <c r="Z424" s="6"/>
      <c r="AA424" s="6"/>
      <c r="AB424" s="6"/>
      <c r="AC424" s="6"/>
      <c r="AD424" s="6"/>
      <c r="AE424" s="6"/>
      <c r="AF424" s="6"/>
      <c r="AG424" s="6"/>
      <c r="AH424" s="6"/>
      <c r="AI424" s="6"/>
      <c r="AJ424" s="6"/>
      <c r="AK424" s="6"/>
      <c r="AL424" s="6"/>
      <c r="AM424" s="6"/>
      <c r="AN424" s="6"/>
      <c r="AO424" s="6"/>
      <c r="AP424" s="6"/>
    </row>
    <row r="425" spans="1:42" ht="11.25" customHeight="1" x14ac:dyDescent="0.3">
      <c r="A425" s="26">
        <v>419</v>
      </c>
      <c r="B425" s="38" t="s">
        <v>1676</v>
      </c>
      <c r="C425" s="39">
        <v>10</v>
      </c>
      <c r="D425" s="40">
        <v>320</v>
      </c>
      <c r="E425" s="30"/>
      <c r="F425" s="41">
        <f t="shared" si="1"/>
        <v>0</v>
      </c>
      <c r="G425" s="42" t="s">
        <v>1315</v>
      </c>
      <c r="H425" s="42"/>
      <c r="I425" s="44" t="s">
        <v>1673</v>
      </c>
      <c r="J425" s="44" t="s">
        <v>1534</v>
      </c>
      <c r="K425" s="45">
        <v>9786176793649</v>
      </c>
      <c r="L425" s="45">
        <v>2017</v>
      </c>
      <c r="M425" s="45">
        <v>3</v>
      </c>
      <c r="N425" s="103" t="s">
        <v>1664</v>
      </c>
      <c r="O425" s="38" t="s">
        <v>1677</v>
      </c>
      <c r="P425" s="45">
        <v>153056</v>
      </c>
      <c r="Q425" s="46" t="s">
        <v>1678</v>
      </c>
      <c r="R425" s="48">
        <v>0.36699999999999999</v>
      </c>
      <c r="S425" s="45">
        <v>184</v>
      </c>
      <c r="T425" s="45">
        <v>145</v>
      </c>
      <c r="U425" s="45">
        <v>200</v>
      </c>
      <c r="V425" s="44" t="s">
        <v>132</v>
      </c>
      <c r="W425" s="44" t="s">
        <v>38</v>
      </c>
      <c r="X425" s="6"/>
      <c r="Y425" s="6"/>
      <c r="Z425" s="6"/>
      <c r="AA425" s="6"/>
      <c r="AB425" s="6"/>
      <c r="AC425" s="6"/>
      <c r="AD425" s="6"/>
      <c r="AE425" s="6"/>
      <c r="AF425" s="6"/>
      <c r="AG425" s="6"/>
      <c r="AH425" s="6"/>
      <c r="AI425" s="6"/>
      <c r="AJ425" s="6"/>
      <c r="AK425" s="6"/>
      <c r="AL425" s="6"/>
      <c r="AM425" s="6"/>
      <c r="AN425" s="6"/>
      <c r="AO425" s="6"/>
      <c r="AP425" s="6"/>
    </row>
    <row r="426" spans="1:42" ht="11.25" customHeight="1" x14ac:dyDescent="0.3">
      <c r="A426" s="26">
        <v>420</v>
      </c>
      <c r="B426" s="38" t="s">
        <v>1679</v>
      </c>
      <c r="C426" s="59">
        <v>10</v>
      </c>
      <c r="D426" s="40">
        <v>320</v>
      </c>
      <c r="E426" s="30"/>
      <c r="F426" s="41">
        <f t="shared" si="1"/>
        <v>0</v>
      </c>
      <c r="G426" s="42" t="s">
        <v>1315</v>
      </c>
      <c r="H426" s="42"/>
      <c r="I426" s="44" t="s">
        <v>1673</v>
      </c>
      <c r="J426" s="44" t="s">
        <v>1534</v>
      </c>
      <c r="K426" s="45">
        <v>9786176797166</v>
      </c>
      <c r="L426" s="45">
        <v>2020</v>
      </c>
      <c r="M426" s="45">
        <v>6</v>
      </c>
      <c r="N426" s="103" t="s">
        <v>1664</v>
      </c>
      <c r="O426" s="38" t="s">
        <v>1680</v>
      </c>
      <c r="P426" s="45">
        <v>210754</v>
      </c>
      <c r="Q426" s="46" t="s">
        <v>1681</v>
      </c>
      <c r="R426" s="48">
        <v>0.312</v>
      </c>
      <c r="S426" s="45">
        <v>136</v>
      </c>
      <c r="T426" s="45">
        <v>145</v>
      </c>
      <c r="U426" s="45">
        <v>200</v>
      </c>
      <c r="V426" s="44" t="s">
        <v>132</v>
      </c>
      <c r="W426" s="44" t="s">
        <v>38</v>
      </c>
      <c r="X426" s="6"/>
      <c r="Y426" s="6"/>
      <c r="Z426" s="6"/>
      <c r="AA426" s="6"/>
      <c r="AB426" s="6"/>
      <c r="AC426" s="6"/>
      <c r="AD426" s="6"/>
      <c r="AE426" s="6"/>
      <c r="AF426" s="6"/>
      <c r="AG426" s="6"/>
      <c r="AH426" s="6"/>
      <c r="AI426" s="6"/>
      <c r="AJ426" s="6"/>
      <c r="AK426" s="6"/>
      <c r="AL426" s="6"/>
      <c r="AM426" s="6"/>
      <c r="AN426" s="6"/>
      <c r="AO426" s="6"/>
      <c r="AP426" s="6"/>
    </row>
    <row r="427" spans="1:42" ht="11.25" customHeight="1" x14ac:dyDescent="0.3">
      <c r="A427" s="26">
        <v>421</v>
      </c>
      <c r="B427" s="27" t="s">
        <v>1682</v>
      </c>
      <c r="C427" s="63">
        <v>10</v>
      </c>
      <c r="D427" s="96">
        <v>180</v>
      </c>
      <c r="E427" s="30"/>
      <c r="F427" s="31">
        <f t="shared" si="1"/>
        <v>0</v>
      </c>
      <c r="G427" s="32" t="s">
        <v>1220</v>
      </c>
      <c r="H427" s="33" t="s">
        <v>232</v>
      </c>
      <c r="I427" s="34" t="s">
        <v>1683</v>
      </c>
      <c r="J427" s="97" t="s">
        <v>1684</v>
      </c>
      <c r="K427" s="35">
        <v>9786176798439</v>
      </c>
      <c r="L427" s="35">
        <v>2020</v>
      </c>
      <c r="M427" s="35">
        <v>11</v>
      </c>
      <c r="N427" s="97" t="s">
        <v>1664</v>
      </c>
      <c r="O427" s="27" t="s">
        <v>1685</v>
      </c>
      <c r="P427" s="35">
        <v>217261</v>
      </c>
      <c r="Q427" s="36" t="s">
        <v>1686</v>
      </c>
      <c r="R427" s="37">
        <v>0.46</v>
      </c>
      <c r="S427" s="35">
        <v>42</v>
      </c>
      <c r="T427" s="35">
        <v>220</v>
      </c>
      <c r="U427" s="35">
        <v>280</v>
      </c>
      <c r="V427" s="34" t="s">
        <v>1687</v>
      </c>
      <c r="W427" s="34" t="s">
        <v>38</v>
      </c>
      <c r="X427" s="6"/>
      <c r="Y427" s="6"/>
      <c r="Z427" s="6"/>
      <c r="AA427" s="6"/>
      <c r="AB427" s="6"/>
      <c r="AC427" s="6"/>
      <c r="AD427" s="6"/>
      <c r="AE427" s="6"/>
      <c r="AF427" s="6"/>
      <c r="AG427" s="6"/>
      <c r="AH427" s="6"/>
      <c r="AI427" s="6"/>
      <c r="AJ427" s="6"/>
      <c r="AK427" s="6"/>
      <c r="AL427" s="6"/>
      <c r="AM427" s="6"/>
      <c r="AN427" s="6"/>
      <c r="AO427" s="6"/>
      <c r="AP427" s="6"/>
    </row>
    <row r="428" spans="1:42" ht="11.25" customHeight="1" x14ac:dyDescent="0.3">
      <c r="A428" s="26">
        <v>422</v>
      </c>
      <c r="B428" s="95" t="s">
        <v>1688</v>
      </c>
      <c r="C428" s="28">
        <v>10</v>
      </c>
      <c r="D428" s="96">
        <v>280</v>
      </c>
      <c r="E428" s="30"/>
      <c r="F428" s="31">
        <f t="shared" si="1"/>
        <v>0</v>
      </c>
      <c r="G428" s="32" t="s">
        <v>1220</v>
      </c>
      <c r="H428" s="99" t="s">
        <v>79</v>
      </c>
      <c r="I428" s="97" t="s">
        <v>1482</v>
      </c>
      <c r="J428" s="34" t="s">
        <v>1534</v>
      </c>
      <c r="K428" s="36">
        <v>9789664482346</v>
      </c>
      <c r="L428" s="36">
        <v>2023</v>
      </c>
      <c r="M428" s="36">
        <v>12</v>
      </c>
      <c r="N428" s="97" t="s">
        <v>1664</v>
      </c>
      <c r="O428" s="95" t="s">
        <v>1689</v>
      </c>
      <c r="P428" s="36">
        <v>202279</v>
      </c>
      <c r="Q428" s="36" t="s">
        <v>1690</v>
      </c>
      <c r="R428" s="98">
        <v>0.32500000000000001</v>
      </c>
      <c r="S428" s="36">
        <v>32</v>
      </c>
      <c r="T428" s="36">
        <v>205</v>
      </c>
      <c r="U428" s="36">
        <v>240</v>
      </c>
      <c r="V428" s="97" t="s">
        <v>1286</v>
      </c>
      <c r="W428" s="34" t="s">
        <v>38</v>
      </c>
      <c r="X428" s="6"/>
      <c r="Y428" s="6"/>
      <c r="Z428" s="6"/>
      <c r="AA428" s="6"/>
      <c r="AB428" s="6"/>
      <c r="AC428" s="6"/>
      <c r="AD428" s="6"/>
      <c r="AE428" s="6"/>
      <c r="AF428" s="6"/>
      <c r="AG428" s="6"/>
      <c r="AH428" s="6"/>
      <c r="AI428" s="6"/>
      <c r="AJ428" s="6"/>
      <c r="AK428" s="6"/>
      <c r="AL428" s="6"/>
      <c r="AM428" s="6"/>
      <c r="AN428" s="6"/>
      <c r="AO428" s="6"/>
      <c r="AP428" s="6"/>
    </row>
    <row r="429" spans="1:42" ht="11.25" hidden="1" customHeight="1" x14ac:dyDescent="0.3">
      <c r="A429" s="26">
        <v>423</v>
      </c>
      <c r="B429" s="27" t="s">
        <v>1691</v>
      </c>
      <c r="C429" s="63">
        <v>5</v>
      </c>
      <c r="D429" s="29">
        <v>550</v>
      </c>
      <c r="E429" s="30"/>
      <c r="F429" s="31">
        <f t="shared" si="1"/>
        <v>0</v>
      </c>
      <c r="G429" s="32" t="s">
        <v>1220</v>
      </c>
      <c r="H429" s="83" t="s">
        <v>60</v>
      </c>
      <c r="I429" s="34" t="s">
        <v>469</v>
      </c>
      <c r="J429" s="34" t="s">
        <v>1534</v>
      </c>
      <c r="K429" s="35">
        <v>9786176795209</v>
      </c>
      <c r="L429" s="35">
        <v>2019</v>
      </c>
      <c r="M429" s="35">
        <v>11</v>
      </c>
      <c r="N429" s="97" t="s">
        <v>1664</v>
      </c>
      <c r="O429" s="27" t="s">
        <v>1692</v>
      </c>
      <c r="P429" s="35">
        <v>199804</v>
      </c>
      <c r="Q429" s="36" t="s">
        <v>1693</v>
      </c>
      <c r="R429" s="37">
        <v>1.0049999999999999</v>
      </c>
      <c r="S429" s="35">
        <v>176</v>
      </c>
      <c r="T429" s="35">
        <v>220</v>
      </c>
      <c r="U429" s="35">
        <v>290</v>
      </c>
      <c r="V429" s="34" t="s">
        <v>1177</v>
      </c>
      <c r="W429" s="34" t="s">
        <v>38</v>
      </c>
      <c r="X429" s="6"/>
      <c r="Y429" s="6"/>
      <c r="Z429" s="6"/>
      <c r="AA429" s="6"/>
      <c r="AB429" s="6"/>
      <c r="AC429" s="6"/>
      <c r="AD429" s="6"/>
      <c r="AE429" s="6"/>
      <c r="AF429" s="6"/>
      <c r="AG429" s="6"/>
      <c r="AH429" s="6"/>
      <c r="AI429" s="6"/>
      <c r="AJ429" s="6"/>
      <c r="AK429" s="6"/>
      <c r="AL429" s="6"/>
      <c r="AM429" s="6"/>
      <c r="AN429" s="6"/>
      <c r="AO429" s="6"/>
      <c r="AP429" s="6"/>
    </row>
    <row r="430" spans="1:42" ht="11.25" customHeight="1" x14ac:dyDescent="0.3">
      <c r="A430" s="26">
        <v>424</v>
      </c>
      <c r="B430" s="27" t="s">
        <v>1694</v>
      </c>
      <c r="C430" s="63">
        <v>6</v>
      </c>
      <c r="D430" s="29">
        <v>320</v>
      </c>
      <c r="E430" s="30"/>
      <c r="F430" s="31">
        <f t="shared" si="1"/>
        <v>0</v>
      </c>
      <c r="G430" s="32" t="s">
        <v>1220</v>
      </c>
      <c r="H430" s="33" t="s">
        <v>232</v>
      </c>
      <c r="I430" s="34" t="s">
        <v>1695</v>
      </c>
      <c r="J430" s="34" t="s">
        <v>1534</v>
      </c>
      <c r="K430" s="35">
        <v>9786176796084</v>
      </c>
      <c r="L430" s="35">
        <v>2018</v>
      </c>
      <c r="M430" s="35">
        <v>11</v>
      </c>
      <c r="N430" s="97" t="s">
        <v>1664</v>
      </c>
      <c r="O430" s="27" t="s">
        <v>1696</v>
      </c>
      <c r="P430" s="35">
        <v>182914</v>
      </c>
      <c r="Q430" s="36" t="s">
        <v>1697</v>
      </c>
      <c r="R430" s="37">
        <v>0.74</v>
      </c>
      <c r="S430" s="35">
        <v>96</v>
      </c>
      <c r="T430" s="35">
        <v>255</v>
      </c>
      <c r="U430" s="35">
        <v>280</v>
      </c>
      <c r="V430" s="34" t="s">
        <v>1698</v>
      </c>
      <c r="W430" s="34" t="s">
        <v>38</v>
      </c>
      <c r="X430" s="6"/>
      <c r="Y430" s="6"/>
      <c r="Z430" s="6"/>
      <c r="AA430" s="6"/>
      <c r="AB430" s="6"/>
      <c r="AC430" s="6"/>
      <c r="AD430" s="6"/>
      <c r="AE430" s="6"/>
      <c r="AF430" s="6"/>
      <c r="AG430" s="6"/>
      <c r="AH430" s="6"/>
      <c r="AI430" s="6"/>
      <c r="AJ430" s="6"/>
      <c r="AK430" s="6"/>
      <c r="AL430" s="6"/>
      <c r="AM430" s="6"/>
      <c r="AN430" s="6"/>
      <c r="AO430" s="6"/>
      <c r="AP430" s="6"/>
    </row>
    <row r="431" spans="1:42" ht="11.25" hidden="1" customHeight="1" x14ac:dyDescent="0.3">
      <c r="A431" s="26">
        <v>425</v>
      </c>
      <c r="B431" s="27" t="s">
        <v>1699</v>
      </c>
      <c r="C431" s="63">
        <v>20</v>
      </c>
      <c r="D431" s="29">
        <v>220</v>
      </c>
      <c r="E431" s="30"/>
      <c r="F431" s="31">
        <f t="shared" si="1"/>
        <v>0</v>
      </c>
      <c r="G431" s="32" t="s">
        <v>1220</v>
      </c>
      <c r="H431" s="83" t="s">
        <v>60</v>
      </c>
      <c r="I431" s="34" t="s">
        <v>1700</v>
      </c>
      <c r="J431" s="34" t="s">
        <v>1534</v>
      </c>
      <c r="K431" s="35">
        <v>9786176796114</v>
      </c>
      <c r="L431" s="35">
        <v>2018</v>
      </c>
      <c r="M431" s="35">
        <v>11</v>
      </c>
      <c r="N431" s="97" t="s">
        <v>1664</v>
      </c>
      <c r="O431" s="27" t="s">
        <v>1701</v>
      </c>
      <c r="P431" s="35">
        <v>182917</v>
      </c>
      <c r="Q431" s="36" t="s">
        <v>1702</v>
      </c>
      <c r="R431" s="37">
        <v>0.30599999999999999</v>
      </c>
      <c r="S431" s="35">
        <v>40</v>
      </c>
      <c r="T431" s="35">
        <v>210</v>
      </c>
      <c r="U431" s="35">
        <v>220</v>
      </c>
      <c r="V431" s="34" t="s">
        <v>1434</v>
      </c>
      <c r="W431" s="34" t="s">
        <v>38</v>
      </c>
      <c r="X431" s="6"/>
      <c r="Y431" s="6"/>
      <c r="Z431" s="6"/>
      <c r="AA431" s="6"/>
      <c r="AB431" s="6"/>
      <c r="AC431" s="6"/>
      <c r="AD431" s="6"/>
      <c r="AE431" s="6"/>
      <c r="AF431" s="6"/>
      <c r="AG431" s="6"/>
      <c r="AH431" s="6"/>
      <c r="AI431" s="6"/>
      <c r="AJ431" s="6"/>
      <c r="AK431" s="6"/>
      <c r="AL431" s="6"/>
      <c r="AM431" s="6"/>
      <c r="AN431" s="6"/>
      <c r="AO431" s="6"/>
      <c r="AP431" s="6"/>
    </row>
    <row r="432" spans="1:42" ht="11.25" hidden="1" customHeight="1" x14ac:dyDescent="0.3">
      <c r="A432" s="26">
        <v>426</v>
      </c>
      <c r="B432" s="27" t="s">
        <v>1703</v>
      </c>
      <c r="C432" s="63">
        <v>10</v>
      </c>
      <c r="D432" s="29">
        <v>100</v>
      </c>
      <c r="E432" s="30"/>
      <c r="F432" s="31">
        <f t="shared" si="1"/>
        <v>0</v>
      </c>
      <c r="G432" s="32" t="s">
        <v>1220</v>
      </c>
      <c r="H432" s="82" t="s">
        <v>60</v>
      </c>
      <c r="I432" s="34" t="s">
        <v>1700</v>
      </c>
      <c r="J432" s="34" t="s">
        <v>1534</v>
      </c>
      <c r="K432" s="35">
        <v>9786176793083</v>
      </c>
      <c r="L432" s="35">
        <v>2016</v>
      </c>
      <c r="M432" s="35">
        <v>11</v>
      </c>
      <c r="N432" s="97" t="s">
        <v>1664</v>
      </c>
      <c r="O432" s="27" t="s">
        <v>1704</v>
      </c>
      <c r="P432" s="35">
        <v>146460</v>
      </c>
      <c r="Q432" s="36" t="s">
        <v>1705</v>
      </c>
      <c r="R432" s="37">
        <v>0.32500000000000001</v>
      </c>
      <c r="S432" s="35">
        <v>48</v>
      </c>
      <c r="T432" s="35">
        <v>210</v>
      </c>
      <c r="U432" s="35">
        <v>220</v>
      </c>
      <c r="V432" s="34" t="s">
        <v>1434</v>
      </c>
      <c r="W432" s="34" t="s">
        <v>38</v>
      </c>
      <c r="X432" s="6"/>
      <c r="Y432" s="6"/>
      <c r="Z432" s="6"/>
      <c r="AA432" s="6"/>
      <c r="AB432" s="6"/>
      <c r="AC432" s="6"/>
      <c r="AD432" s="6"/>
      <c r="AE432" s="6"/>
      <c r="AF432" s="6"/>
      <c r="AG432" s="6"/>
      <c r="AH432" s="6"/>
      <c r="AI432" s="6"/>
      <c r="AJ432" s="6"/>
      <c r="AK432" s="6"/>
      <c r="AL432" s="6"/>
      <c r="AM432" s="6"/>
      <c r="AN432" s="6"/>
      <c r="AO432" s="6"/>
      <c r="AP432" s="6"/>
    </row>
    <row r="433" spans="1:42" ht="11.25" hidden="1" customHeight="1" x14ac:dyDescent="0.3">
      <c r="A433" s="26">
        <v>427</v>
      </c>
      <c r="B433" s="27" t="s">
        <v>1706</v>
      </c>
      <c r="C433" s="63">
        <v>20</v>
      </c>
      <c r="D433" s="29">
        <v>180</v>
      </c>
      <c r="E433" s="30"/>
      <c r="F433" s="31">
        <f t="shared" si="1"/>
        <v>0</v>
      </c>
      <c r="G433" s="32" t="s">
        <v>1220</v>
      </c>
      <c r="H433" s="83" t="s">
        <v>60</v>
      </c>
      <c r="I433" s="34" t="s">
        <v>1707</v>
      </c>
      <c r="J433" s="34" t="s">
        <v>1534</v>
      </c>
      <c r="K433" s="35">
        <v>9786176791041</v>
      </c>
      <c r="L433" s="35">
        <v>2014</v>
      </c>
      <c r="M433" s="35">
        <v>11</v>
      </c>
      <c r="N433" s="97" t="s">
        <v>1664</v>
      </c>
      <c r="O433" s="27" t="s">
        <v>1708</v>
      </c>
      <c r="P433" s="35">
        <v>166830</v>
      </c>
      <c r="Q433" s="36" t="s">
        <v>1709</v>
      </c>
      <c r="R433" s="98">
        <v>0.27500000000000002</v>
      </c>
      <c r="S433" s="35">
        <v>36</v>
      </c>
      <c r="T433" s="35">
        <v>230</v>
      </c>
      <c r="U433" s="35">
        <v>220</v>
      </c>
      <c r="V433" s="34" t="s">
        <v>1710</v>
      </c>
      <c r="W433" s="34" t="s">
        <v>38</v>
      </c>
      <c r="X433" s="6"/>
      <c r="Y433" s="6"/>
      <c r="Z433" s="6"/>
      <c r="AA433" s="6"/>
      <c r="AB433" s="6"/>
      <c r="AC433" s="6"/>
      <c r="AD433" s="6"/>
      <c r="AE433" s="6"/>
      <c r="AF433" s="6"/>
      <c r="AG433" s="6"/>
      <c r="AH433" s="6"/>
      <c r="AI433" s="6"/>
      <c r="AJ433" s="6"/>
      <c r="AK433" s="6"/>
      <c r="AL433" s="6"/>
      <c r="AM433" s="6"/>
      <c r="AN433" s="6"/>
      <c r="AO433" s="6"/>
      <c r="AP433" s="6"/>
    </row>
    <row r="434" spans="1:42" ht="11.25" customHeight="1" x14ac:dyDescent="0.3">
      <c r="A434" s="26">
        <v>428</v>
      </c>
      <c r="B434" s="27" t="s">
        <v>1711</v>
      </c>
      <c r="C434" s="63">
        <v>10</v>
      </c>
      <c r="D434" s="29">
        <v>200</v>
      </c>
      <c r="E434" s="30"/>
      <c r="F434" s="31">
        <f t="shared" si="1"/>
        <v>0</v>
      </c>
      <c r="G434" s="32" t="s">
        <v>1220</v>
      </c>
      <c r="H434" s="33" t="s">
        <v>232</v>
      </c>
      <c r="I434" s="34" t="s">
        <v>1712</v>
      </c>
      <c r="J434" s="34" t="s">
        <v>1534</v>
      </c>
      <c r="K434" s="35">
        <v>9789666799671</v>
      </c>
      <c r="L434" s="35">
        <v>2022</v>
      </c>
      <c r="M434" s="35">
        <v>1</v>
      </c>
      <c r="N434" s="97" t="s">
        <v>1664</v>
      </c>
      <c r="O434" s="27" t="s">
        <v>1713</v>
      </c>
      <c r="P434" s="35">
        <v>159289</v>
      </c>
      <c r="Q434" s="36" t="s">
        <v>1714</v>
      </c>
      <c r="R434" s="37">
        <v>0.46800000000000003</v>
      </c>
      <c r="S434" s="35">
        <v>84</v>
      </c>
      <c r="T434" s="35">
        <v>210</v>
      </c>
      <c r="U434" s="35">
        <v>220</v>
      </c>
      <c r="V434" s="34" t="s">
        <v>1434</v>
      </c>
      <c r="W434" s="34" t="s">
        <v>38</v>
      </c>
      <c r="X434" s="6"/>
      <c r="Y434" s="6"/>
      <c r="Z434" s="6"/>
      <c r="AA434" s="6"/>
      <c r="AB434" s="6"/>
      <c r="AC434" s="6"/>
      <c r="AD434" s="6"/>
      <c r="AE434" s="6"/>
      <c r="AF434" s="6"/>
      <c r="AG434" s="6"/>
      <c r="AH434" s="6"/>
      <c r="AI434" s="6"/>
      <c r="AJ434" s="6"/>
      <c r="AK434" s="6"/>
      <c r="AL434" s="6"/>
      <c r="AM434" s="6"/>
      <c r="AN434" s="6"/>
      <c r="AO434" s="6"/>
      <c r="AP434" s="6"/>
    </row>
    <row r="435" spans="1:42" ht="11.25" hidden="1" customHeight="1" x14ac:dyDescent="0.3">
      <c r="A435" s="26">
        <v>429</v>
      </c>
      <c r="B435" s="38" t="s">
        <v>1715</v>
      </c>
      <c r="C435" s="39">
        <v>10</v>
      </c>
      <c r="D435" s="40">
        <v>100</v>
      </c>
      <c r="E435" s="30"/>
      <c r="F435" s="41">
        <f t="shared" si="1"/>
        <v>0</v>
      </c>
      <c r="G435" s="42" t="s">
        <v>1220</v>
      </c>
      <c r="H435" s="61" t="s">
        <v>60</v>
      </c>
      <c r="I435" s="44" t="s">
        <v>1716</v>
      </c>
      <c r="J435" s="44" t="s">
        <v>1534</v>
      </c>
      <c r="K435" s="45">
        <v>9786176795186</v>
      </c>
      <c r="L435" s="45">
        <v>2019</v>
      </c>
      <c r="M435" s="45">
        <v>9</v>
      </c>
      <c r="N435" s="103" t="s">
        <v>1664</v>
      </c>
      <c r="O435" s="38" t="s">
        <v>1717</v>
      </c>
      <c r="P435" s="45">
        <v>152088</v>
      </c>
      <c r="Q435" s="46" t="s">
        <v>1718</v>
      </c>
      <c r="R435" s="48">
        <v>0.27</v>
      </c>
      <c r="S435" s="45">
        <v>26</v>
      </c>
      <c r="T435" s="45">
        <v>205</v>
      </c>
      <c r="U435" s="45">
        <v>240</v>
      </c>
      <c r="V435" s="44" t="s">
        <v>1286</v>
      </c>
      <c r="W435" s="44" t="s">
        <v>38</v>
      </c>
      <c r="X435" s="6"/>
      <c r="Y435" s="6"/>
      <c r="Z435" s="6"/>
      <c r="AA435" s="6"/>
      <c r="AB435" s="6"/>
      <c r="AC435" s="6"/>
      <c r="AD435" s="6"/>
      <c r="AE435" s="6"/>
      <c r="AF435" s="6"/>
      <c r="AG435" s="6"/>
      <c r="AH435" s="6"/>
      <c r="AI435" s="6"/>
      <c r="AJ435" s="6"/>
      <c r="AK435" s="6"/>
      <c r="AL435" s="6"/>
      <c r="AM435" s="6"/>
      <c r="AN435" s="6"/>
      <c r="AO435" s="6"/>
      <c r="AP435" s="6"/>
    </row>
    <row r="436" spans="1:42" ht="11.25" customHeight="1" x14ac:dyDescent="0.3">
      <c r="A436" s="26">
        <v>430</v>
      </c>
      <c r="B436" s="38" t="s">
        <v>1719</v>
      </c>
      <c r="C436" s="39">
        <v>8</v>
      </c>
      <c r="D436" s="40">
        <v>400</v>
      </c>
      <c r="E436" s="30"/>
      <c r="F436" s="41">
        <f t="shared" si="1"/>
        <v>0</v>
      </c>
      <c r="G436" s="42" t="s">
        <v>1220</v>
      </c>
      <c r="H436" s="42"/>
      <c r="I436" s="44" t="s">
        <v>1617</v>
      </c>
      <c r="J436" s="44" t="s">
        <v>1534</v>
      </c>
      <c r="K436" s="45">
        <v>9789664480113</v>
      </c>
      <c r="L436" s="45">
        <v>2022</v>
      </c>
      <c r="M436" s="45">
        <v>6</v>
      </c>
      <c r="N436" s="103" t="s">
        <v>1664</v>
      </c>
      <c r="O436" s="38" t="s">
        <v>1720</v>
      </c>
      <c r="P436" s="45">
        <v>171417</v>
      </c>
      <c r="Q436" s="46" t="s">
        <v>1721</v>
      </c>
      <c r="R436" s="48">
        <v>0.57199999999999995</v>
      </c>
      <c r="S436" s="45">
        <v>200</v>
      </c>
      <c r="T436" s="45">
        <v>215</v>
      </c>
      <c r="U436" s="45">
        <v>170</v>
      </c>
      <c r="V436" s="44" t="s">
        <v>1722</v>
      </c>
      <c r="W436" s="44" t="s">
        <v>38</v>
      </c>
      <c r="X436" s="6"/>
      <c r="Y436" s="6"/>
      <c r="Z436" s="6"/>
      <c r="AA436" s="6"/>
      <c r="AB436" s="6"/>
      <c r="AC436" s="6"/>
      <c r="AD436" s="6"/>
      <c r="AE436" s="6"/>
      <c r="AF436" s="6"/>
      <c r="AG436" s="6"/>
      <c r="AH436" s="6"/>
      <c r="AI436" s="6"/>
      <c r="AJ436" s="6"/>
      <c r="AK436" s="6"/>
      <c r="AL436" s="6"/>
      <c r="AM436" s="6"/>
      <c r="AN436" s="6"/>
      <c r="AO436" s="6"/>
      <c r="AP436" s="6"/>
    </row>
    <row r="437" spans="1:42" ht="11.25" hidden="1" customHeight="1" x14ac:dyDescent="0.3">
      <c r="A437" s="26">
        <v>431</v>
      </c>
      <c r="B437" s="38" t="s">
        <v>1723</v>
      </c>
      <c r="C437" s="39">
        <v>10</v>
      </c>
      <c r="D437" s="64">
        <v>100</v>
      </c>
      <c r="E437" s="30"/>
      <c r="F437" s="41">
        <f t="shared" si="1"/>
        <v>0</v>
      </c>
      <c r="G437" s="42" t="s">
        <v>1220</v>
      </c>
      <c r="H437" s="60" t="s">
        <v>60</v>
      </c>
      <c r="I437" s="44" t="s">
        <v>1451</v>
      </c>
      <c r="J437" s="44" t="s">
        <v>1534</v>
      </c>
      <c r="K437" s="45">
        <v>9786176798699</v>
      </c>
      <c r="L437" s="45">
        <v>2021</v>
      </c>
      <c r="M437" s="45">
        <v>2</v>
      </c>
      <c r="N437" s="103" t="s">
        <v>1664</v>
      </c>
      <c r="O437" s="38" t="s">
        <v>1724</v>
      </c>
      <c r="P437" s="45">
        <v>144262</v>
      </c>
      <c r="Q437" s="46" t="s">
        <v>1725</v>
      </c>
      <c r="R437" s="48">
        <v>0.30599999999999999</v>
      </c>
      <c r="S437" s="45">
        <v>48</v>
      </c>
      <c r="T437" s="45">
        <v>210</v>
      </c>
      <c r="U437" s="45">
        <v>220</v>
      </c>
      <c r="V437" s="44" t="s">
        <v>1434</v>
      </c>
      <c r="W437" s="44" t="s">
        <v>38</v>
      </c>
      <c r="X437" s="6"/>
      <c r="Y437" s="6"/>
      <c r="Z437" s="6"/>
      <c r="AA437" s="6"/>
      <c r="AB437" s="6"/>
      <c r="AC437" s="6"/>
      <c r="AD437" s="6"/>
      <c r="AE437" s="6"/>
      <c r="AF437" s="6"/>
      <c r="AG437" s="6"/>
      <c r="AH437" s="6"/>
      <c r="AI437" s="6"/>
      <c r="AJ437" s="6"/>
      <c r="AK437" s="6"/>
      <c r="AL437" s="6"/>
      <c r="AM437" s="6"/>
      <c r="AN437" s="6"/>
      <c r="AO437" s="6"/>
      <c r="AP437" s="6"/>
    </row>
    <row r="438" spans="1:42" ht="11.25" customHeight="1" x14ac:dyDescent="0.3">
      <c r="A438" s="26">
        <v>432</v>
      </c>
      <c r="B438" s="27" t="s">
        <v>1726</v>
      </c>
      <c r="C438" s="63">
        <v>10</v>
      </c>
      <c r="D438" s="29">
        <v>420</v>
      </c>
      <c r="E438" s="30"/>
      <c r="F438" s="31">
        <f t="shared" si="1"/>
        <v>0</v>
      </c>
      <c r="G438" s="32" t="s">
        <v>1220</v>
      </c>
      <c r="H438" s="33" t="s">
        <v>79</v>
      </c>
      <c r="I438" s="34" t="s">
        <v>1727</v>
      </c>
      <c r="J438" s="34" t="s">
        <v>1238</v>
      </c>
      <c r="K438" s="35">
        <v>9786176790273</v>
      </c>
      <c r="L438" s="35">
        <v>2013</v>
      </c>
      <c r="M438" s="35">
        <v>10</v>
      </c>
      <c r="N438" s="97" t="s">
        <v>1664</v>
      </c>
      <c r="O438" s="27" t="s">
        <v>1728</v>
      </c>
      <c r="P438" s="35">
        <v>73300</v>
      </c>
      <c r="Q438" s="36" t="s">
        <v>1729</v>
      </c>
      <c r="R438" s="37">
        <v>0.45</v>
      </c>
      <c r="S438" s="35">
        <v>72</v>
      </c>
      <c r="T438" s="35">
        <v>210</v>
      </c>
      <c r="U438" s="35">
        <v>240</v>
      </c>
      <c r="V438" s="34" t="s">
        <v>1624</v>
      </c>
      <c r="W438" s="34" t="s">
        <v>38</v>
      </c>
      <c r="X438" s="6"/>
      <c r="Y438" s="6"/>
      <c r="Z438" s="6"/>
      <c r="AA438" s="6"/>
      <c r="AB438" s="6"/>
      <c r="AC438" s="6"/>
      <c r="AD438" s="6"/>
      <c r="AE438" s="6"/>
      <c r="AF438" s="6"/>
      <c r="AG438" s="6"/>
      <c r="AH438" s="6"/>
      <c r="AI438" s="6"/>
      <c r="AJ438" s="6"/>
      <c r="AK438" s="6"/>
      <c r="AL438" s="6"/>
      <c r="AM438" s="6"/>
      <c r="AN438" s="6"/>
      <c r="AO438" s="6"/>
      <c r="AP438" s="6"/>
    </row>
    <row r="439" spans="1:42" ht="11.25" customHeight="1" x14ac:dyDescent="0.3">
      <c r="A439" s="26">
        <v>433</v>
      </c>
      <c r="B439" s="38" t="s">
        <v>1730</v>
      </c>
      <c r="C439" s="39">
        <v>10</v>
      </c>
      <c r="D439" s="40">
        <v>420</v>
      </c>
      <c r="E439" s="30"/>
      <c r="F439" s="41">
        <f t="shared" si="1"/>
        <v>0</v>
      </c>
      <c r="G439" s="42" t="s">
        <v>1220</v>
      </c>
      <c r="H439" s="42"/>
      <c r="I439" s="44" t="s">
        <v>1727</v>
      </c>
      <c r="J439" s="44" t="s">
        <v>1238</v>
      </c>
      <c r="K439" s="45">
        <v>9786176790914</v>
      </c>
      <c r="L439" s="45">
        <v>2014</v>
      </c>
      <c r="M439" s="45">
        <v>2</v>
      </c>
      <c r="N439" s="103" t="s">
        <v>1664</v>
      </c>
      <c r="O439" s="38" t="s">
        <v>1731</v>
      </c>
      <c r="P439" s="45">
        <v>87100</v>
      </c>
      <c r="Q439" s="46" t="s">
        <v>1732</v>
      </c>
      <c r="R439" s="48">
        <v>0.51500000000000001</v>
      </c>
      <c r="S439" s="45">
        <v>88</v>
      </c>
      <c r="T439" s="45">
        <v>210</v>
      </c>
      <c r="U439" s="45">
        <v>240</v>
      </c>
      <c r="V439" s="44" t="s">
        <v>1624</v>
      </c>
      <c r="W439" s="44" t="s">
        <v>38</v>
      </c>
      <c r="X439" s="6"/>
      <c r="Y439" s="6"/>
      <c r="Z439" s="6"/>
      <c r="AA439" s="6"/>
      <c r="AB439" s="6"/>
      <c r="AC439" s="6"/>
      <c r="AD439" s="6"/>
      <c r="AE439" s="6"/>
      <c r="AF439" s="6"/>
      <c r="AG439" s="6"/>
      <c r="AH439" s="6"/>
      <c r="AI439" s="6"/>
      <c r="AJ439" s="6"/>
      <c r="AK439" s="6"/>
      <c r="AL439" s="6"/>
      <c r="AM439" s="6"/>
      <c r="AN439" s="6"/>
      <c r="AO439" s="6"/>
      <c r="AP439" s="6"/>
    </row>
    <row r="440" spans="1:42" ht="11.25" customHeight="1" x14ac:dyDescent="0.3">
      <c r="A440" s="26">
        <v>434</v>
      </c>
      <c r="B440" s="38" t="s">
        <v>1733</v>
      </c>
      <c r="C440" s="39">
        <v>10</v>
      </c>
      <c r="D440" s="40">
        <v>420</v>
      </c>
      <c r="E440" s="30"/>
      <c r="F440" s="41">
        <f t="shared" si="1"/>
        <v>0</v>
      </c>
      <c r="G440" s="42" t="s">
        <v>1220</v>
      </c>
      <c r="H440" s="42"/>
      <c r="I440" s="44" t="s">
        <v>1727</v>
      </c>
      <c r="J440" s="44" t="s">
        <v>1238</v>
      </c>
      <c r="K440" s="45">
        <v>9786176791652</v>
      </c>
      <c r="L440" s="45">
        <v>2015</v>
      </c>
      <c r="M440" s="45">
        <v>7</v>
      </c>
      <c r="N440" s="103" t="s">
        <v>1664</v>
      </c>
      <c r="O440" s="38" t="s">
        <v>1734</v>
      </c>
      <c r="P440" s="45">
        <v>59088</v>
      </c>
      <c r="Q440" s="46" t="s">
        <v>1735</v>
      </c>
      <c r="R440" s="48">
        <v>0.48</v>
      </c>
      <c r="S440" s="45">
        <v>80</v>
      </c>
      <c r="T440" s="45">
        <v>210</v>
      </c>
      <c r="U440" s="45">
        <v>240</v>
      </c>
      <c r="V440" s="44" t="s">
        <v>1624</v>
      </c>
      <c r="W440" s="44" t="s">
        <v>38</v>
      </c>
      <c r="X440" s="6"/>
      <c r="Y440" s="6"/>
      <c r="Z440" s="6"/>
      <c r="AA440" s="6"/>
      <c r="AB440" s="6"/>
      <c r="AC440" s="6"/>
      <c r="AD440" s="6"/>
      <c r="AE440" s="6"/>
      <c r="AF440" s="6"/>
      <c r="AG440" s="6"/>
      <c r="AH440" s="6"/>
      <c r="AI440" s="6"/>
      <c r="AJ440" s="6"/>
      <c r="AK440" s="6"/>
      <c r="AL440" s="6"/>
      <c r="AM440" s="6"/>
      <c r="AN440" s="6"/>
      <c r="AO440" s="6"/>
      <c r="AP440" s="6"/>
    </row>
    <row r="441" spans="1:42" ht="11.25" customHeight="1" x14ac:dyDescent="0.3">
      <c r="A441" s="26">
        <v>435</v>
      </c>
      <c r="B441" s="38" t="s">
        <v>1736</v>
      </c>
      <c r="C441" s="39">
        <v>10</v>
      </c>
      <c r="D441" s="40">
        <v>350</v>
      </c>
      <c r="E441" s="30"/>
      <c r="F441" s="41">
        <f t="shared" si="1"/>
        <v>0</v>
      </c>
      <c r="G441" s="42" t="s">
        <v>1220</v>
      </c>
      <c r="H441" s="42"/>
      <c r="I441" s="44" t="s">
        <v>1737</v>
      </c>
      <c r="J441" s="44" t="s">
        <v>1738</v>
      </c>
      <c r="K441" s="45">
        <v>9789664480205</v>
      </c>
      <c r="L441" s="45">
        <v>2022</v>
      </c>
      <c r="M441" s="45">
        <v>8</v>
      </c>
      <c r="N441" s="44" t="s">
        <v>1739</v>
      </c>
      <c r="O441" s="38" t="s">
        <v>1740</v>
      </c>
      <c r="P441" s="45">
        <v>174918</v>
      </c>
      <c r="Q441" s="46" t="s">
        <v>1741</v>
      </c>
      <c r="R441" s="48">
        <v>0.495</v>
      </c>
      <c r="S441" s="45">
        <v>216</v>
      </c>
      <c r="T441" s="45">
        <v>205</v>
      </c>
      <c r="U441" s="45">
        <v>260</v>
      </c>
      <c r="V441" s="44" t="s">
        <v>1742</v>
      </c>
      <c r="W441" s="44" t="s">
        <v>38</v>
      </c>
      <c r="X441" s="6"/>
      <c r="Y441" s="6"/>
      <c r="Z441" s="6"/>
      <c r="AA441" s="6"/>
      <c r="AB441" s="6"/>
      <c r="AC441" s="6"/>
      <c r="AD441" s="6"/>
      <c r="AE441" s="6"/>
      <c r="AF441" s="6"/>
      <c r="AG441" s="6"/>
      <c r="AH441" s="6"/>
      <c r="AI441" s="6"/>
      <c r="AJ441" s="6"/>
      <c r="AK441" s="6"/>
      <c r="AL441" s="6"/>
      <c r="AM441" s="6"/>
      <c r="AN441" s="6"/>
      <c r="AO441" s="6"/>
      <c r="AP441" s="6"/>
    </row>
    <row r="442" spans="1:42" ht="11.25" customHeight="1" x14ac:dyDescent="0.3">
      <c r="A442" s="26">
        <v>436</v>
      </c>
      <c r="B442" s="38" t="s">
        <v>1743</v>
      </c>
      <c r="C442" s="39">
        <v>10</v>
      </c>
      <c r="D442" s="40">
        <v>350</v>
      </c>
      <c r="E442" s="30"/>
      <c r="F442" s="41">
        <f t="shared" si="1"/>
        <v>0</v>
      </c>
      <c r="G442" s="42" t="s">
        <v>1220</v>
      </c>
      <c r="H442" s="42"/>
      <c r="I442" s="44" t="s">
        <v>1737</v>
      </c>
      <c r="J442" s="44" t="s">
        <v>1738</v>
      </c>
      <c r="K442" s="45">
        <v>9789664480212</v>
      </c>
      <c r="L442" s="45">
        <v>2022</v>
      </c>
      <c r="M442" s="45">
        <v>8</v>
      </c>
      <c r="N442" s="44" t="s">
        <v>1739</v>
      </c>
      <c r="O442" s="38" t="s">
        <v>1744</v>
      </c>
      <c r="P442" s="45">
        <v>174918</v>
      </c>
      <c r="Q442" s="46" t="s">
        <v>1745</v>
      </c>
      <c r="R442" s="48">
        <v>0.49</v>
      </c>
      <c r="S442" s="45">
        <v>216</v>
      </c>
      <c r="T442" s="45">
        <v>205</v>
      </c>
      <c r="U442" s="45">
        <v>260</v>
      </c>
      <c r="V442" s="44" t="s">
        <v>1742</v>
      </c>
      <c r="W442" s="44" t="s">
        <v>38</v>
      </c>
      <c r="X442" s="6"/>
      <c r="Y442" s="6"/>
      <c r="Z442" s="6"/>
      <c r="AA442" s="6"/>
      <c r="AB442" s="6"/>
      <c r="AC442" s="6"/>
      <c r="AD442" s="6"/>
      <c r="AE442" s="6"/>
      <c r="AF442" s="6"/>
      <c r="AG442" s="6"/>
      <c r="AH442" s="6"/>
      <c r="AI442" s="6"/>
      <c r="AJ442" s="6"/>
      <c r="AK442" s="6"/>
      <c r="AL442" s="6"/>
      <c r="AM442" s="6"/>
      <c r="AN442" s="6"/>
      <c r="AO442" s="6"/>
      <c r="AP442" s="6"/>
    </row>
    <row r="443" spans="1:42" ht="11.25" customHeight="1" x14ac:dyDescent="0.3">
      <c r="A443" s="26">
        <v>437</v>
      </c>
      <c r="B443" s="38" t="s">
        <v>1746</v>
      </c>
      <c r="C443" s="39">
        <v>10</v>
      </c>
      <c r="D443" s="40">
        <v>350</v>
      </c>
      <c r="E443" s="30"/>
      <c r="F443" s="41">
        <f t="shared" si="1"/>
        <v>0</v>
      </c>
      <c r="G443" s="42" t="s">
        <v>1220</v>
      </c>
      <c r="H443" s="42"/>
      <c r="I443" s="44" t="s">
        <v>1737</v>
      </c>
      <c r="J443" s="44" t="s">
        <v>1738</v>
      </c>
      <c r="K443" s="45">
        <v>9789664480229</v>
      </c>
      <c r="L443" s="45">
        <v>2022</v>
      </c>
      <c r="M443" s="45">
        <v>8</v>
      </c>
      <c r="N443" s="44" t="s">
        <v>1739</v>
      </c>
      <c r="O443" s="38" t="s">
        <v>1747</v>
      </c>
      <c r="P443" s="45">
        <v>174921</v>
      </c>
      <c r="Q443" s="46" t="s">
        <v>1748</v>
      </c>
      <c r="R443" s="48">
        <v>0.40500000000000003</v>
      </c>
      <c r="S443" s="45">
        <v>176</v>
      </c>
      <c r="T443" s="45">
        <v>205</v>
      </c>
      <c r="U443" s="45">
        <v>260</v>
      </c>
      <c r="V443" s="44" t="s">
        <v>1742</v>
      </c>
      <c r="W443" s="44" t="s">
        <v>38</v>
      </c>
      <c r="X443" s="6"/>
      <c r="Y443" s="6"/>
      <c r="Z443" s="6"/>
      <c r="AA443" s="6"/>
      <c r="AB443" s="6"/>
      <c r="AC443" s="6"/>
      <c r="AD443" s="6"/>
      <c r="AE443" s="6"/>
      <c r="AF443" s="6"/>
      <c r="AG443" s="6"/>
      <c r="AH443" s="6"/>
      <c r="AI443" s="6"/>
      <c r="AJ443" s="6"/>
      <c r="AK443" s="6"/>
      <c r="AL443" s="6"/>
      <c r="AM443" s="6"/>
      <c r="AN443" s="6"/>
      <c r="AO443" s="6"/>
      <c r="AP443" s="6"/>
    </row>
    <row r="444" spans="1:42" ht="11.25" customHeight="1" x14ac:dyDescent="0.3">
      <c r="A444" s="26">
        <v>438</v>
      </c>
      <c r="B444" s="38" t="s">
        <v>1749</v>
      </c>
      <c r="C444" s="39">
        <v>10</v>
      </c>
      <c r="D444" s="40">
        <v>350</v>
      </c>
      <c r="E444" s="30"/>
      <c r="F444" s="41">
        <f t="shared" si="1"/>
        <v>0</v>
      </c>
      <c r="G444" s="42" t="s">
        <v>1220</v>
      </c>
      <c r="H444" s="42"/>
      <c r="I444" s="44" t="s">
        <v>1737</v>
      </c>
      <c r="J444" s="44" t="s">
        <v>1738</v>
      </c>
      <c r="K444" s="45">
        <v>9789664480236</v>
      </c>
      <c r="L444" s="45">
        <v>2022</v>
      </c>
      <c r="M444" s="45">
        <v>8</v>
      </c>
      <c r="N444" s="44" t="s">
        <v>1739</v>
      </c>
      <c r="O444" s="38" t="s">
        <v>1750</v>
      </c>
      <c r="P444" s="45">
        <v>174923</v>
      </c>
      <c r="Q444" s="46" t="s">
        <v>1751</v>
      </c>
      <c r="R444" s="48">
        <v>0.39</v>
      </c>
      <c r="S444" s="45">
        <v>168</v>
      </c>
      <c r="T444" s="45">
        <v>205</v>
      </c>
      <c r="U444" s="45">
        <v>260</v>
      </c>
      <c r="V444" s="44" t="s">
        <v>1742</v>
      </c>
      <c r="W444" s="44" t="s">
        <v>38</v>
      </c>
      <c r="X444" s="6"/>
      <c r="Y444" s="6"/>
      <c r="Z444" s="6"/>
      <c r="AA444" s="6"/>
      <c r="AB444" s="6"/>
      <c r="AC444" s="6"/>
      <c r="AD444" s="6"/>
      <c r="AE444" s="6"/>
      <c r="AF444" s="6"/>
      <c r="AG444" s="6"/>
      <c r="AH444" s="6"/>
      <c r="AI444" s="6"/>
      <c r="AJ444" s="6"/>
      <c r="AK444" s="6"/>
      <c r="AL444" s="6"/>
      <c r="AM444" s="6"/>
      <c r="AN444" s="6"/>
      <c r="AO444" s="6"/>
      <c r="AP444" s="6"/>
    </row>
    <row r="445" spans="1:42" ht="11.25" hidden="1" customHeight="1" x14ac:dyDescent="0.3">
      <c r="A445" s="26">
        <v>439</v>
      </c>
      <c r="B445" s="38" t="s">
        <v>1752</v>
      </c>
      <c r="C445" s="39">
        <v>10</v>
      </c>
      <c r="D445" s="40">
        <v>350</v>
      </c>
      <c r="E445" s="30"/>
      <c r="F445" s="41">
        <f t="shared" si="1"/>
        <v>0</v>
      </c>
      <c r="G445" s="42" t="s">
        <v>1220</v>
      </c>
      <c r="H445" s="61" t="s">
        <v>60</v>
      </c>
      <c r="I445" s="44" t="s">
        <v>1737</v>
      </c>
      <c r="J445" s="44" t="s">
        <v>1738</v>
      </c>
      <c r="K445" s="45">
        <v>9789664480250</v>
      </c>
      <c r="L445" s="45">
        <v>2022</v>
      </c>
      <c r="M445" s="45">
        <v>8</v>
      </c>
      <c r="N445" s="44" t="s">
        <v>1739</v>
      </c>
      <c r="O445" s="38" t="s">
        <v>1753</v>
      </c>
      <c r="P445" s="45">
        <v>174925</v>
      </c>
      <c r="Q445" s="46" t="s">
        <v>1754</v>
      </c>
      <c r="R445" s="48">
        <v>0.505</v>
      </c>
      <c r="S445" s="45">
        <v>224</v>
      </c>
      <c r="T445" s="45">
        <v>205</v>
      </c>
      <c r="U445" s="45">
        <v>260</v>
      </c>
      <c r="V445" s="44" t="s">
        <v>1742</v>
      </c>
      <c r="W445" s="44" t="s">
        <v>38</v>
      </c>
      <c r="X445" s="6"/>
      <c r="Y445" s="6"/>
      <c r="Z445" s="6"/>
      <c r="AA445" s="6"/>
      <c r="AB445" s="6"/>
      <c r="AC445" s="6"/>
      <c r="AD445" s="6"/>
      <c r="AE445" s="6"/>
      <c r="AF445" s="6"/>
      <c r="AG445" s="6"/>
      <c r="AH445" s="6"/>
      <c r="AI445" s="6"/>
      <c r="AJ445" s="6"/>
      <c r="AK445" s="6"/>
      <c r="AL445" s="6"/>
      <c r="AM445" s="6"/>
      <c r="AN445" s="6"/>
      <c r="AO445" s="6"/>
      <c r="AP445" s="6"/>
    </row>
    <row r="446" spans="1:42" ht="11.25" hidden="1" customHeight="1" x14ac:dyDescent="0.3">
      <c r="A446" s="26">
        <v>440</v>
      </c>
      <c r="B446" s="38" t="s">
        <v>1755</v>
      </c>
      <c r="C446" s="39">
        <v>10</v>
      </c>
      <c r="D446" s="40">
        <v>350</v>
      </c>
      <c r="E446" s="30"/>
      <c r="F446" s="41">
        <f t="shared" si="1"/>
        <v>0</v>
      </c>
      <c r="G446" s="42" t="s">
        <v>1220</v>
      </c>
      <c r="H446" s="60" t="s">
        <v>60</v>
      </c>
      <c r="I446" s="44" t="s">
        <v>1737</v>
      </c>
      <c r="J446" s="44" t="s">
        <v>1738</v>
      </c>
      <c r="K446" s="45">
        <v>9789664480267</v>
      </c>
      <c r="L446" s="45">
        <v>2022</v>
      </c>
      <c r="M446" s="45">
        <v>9</v>
      </c>
      <c r="N446" s="44" t="s">
        <v>1739</v>
      </c>
      <c r="O446" s="38" t="s">
        <v>1756</v>
      </c>
      <c r="P446" s="45">
        <v>174926</v>
      </c>
      <c r="Q446" s="46" t="s">
        <v>1757</v>
      </c>
      <c r="R446" s="48">
        <v>0.6</v>
      </c>
      <c r="S446" s="45">
        <v>268</v>
      </c>
      <c r="T446" s="45">
        <v>205</v>
      </c>
      <c r="U446" s="45">
        <v>260</v>
      </c>
      <c r="V446" s="44" t="s">
        <v>1742</v>
      </c>
      <c r="W446" s="44" t="s">
        <v>38</v>
      </c>
      <c r="X446" s="6"/>
      <c r="Y446" s="6"/>
      <c r="Z446" s="6"/>
      <c r="AA446" s="6"/>
      <c r="AB446" s="6"/>
      <c r="AC446" s="6"/>
      <c r="AD446" s="6"/>
      <c r="AE446" s="6"/>
      <c r="AF446" s="6"/>
      <c r="AG446" s="6"/>
      <c r="AH446" s="6"/>
      <c r="AI446" s="6"/>
      <c r="AJ446" s="6"/>
      <c r="AK446" s="6"/>
      <c r="AL446" s="6"/>
      <c r="AM446" s="6"/>
      <c r="AN446" s="6"/>
      <c r="AO446" s="6"/>
      <c r="AP446" s="6"/>
    </row>
    <row r="447" spans="1:42" ht="11.25" hidden="1" customHeight="1" x14ac:dyDescent="0.3">
      <c r="A447" s="26">
        <v>441</v>
      </c>
      <c r="B447" s="38" t="s">
        <v>1758</v>
      </c>
      <c r="C447" s="39">
        <v>10</v>
      </c>
      <c r="D447" s="40">
        <v>350</v>
      </c>
      <c r="E447" s="30"/>
      <c r="F447" s="41">
        <f t="shared" si="1"/>
        <v>0</v>
      </c>
      <c r="G447" s="42" t="s">
        <v>1220</v>
      </c>
      <c r="H447" s="60" t="s">
        <v>60</v>
      </c>
      <c r="I447" s="44" t="s">
        <v>1737</v>
      </c>
      <c r="J447" s="44" t="s">
        <v>1738</v>
      </c>
      <c r="K447" s="45">
        <v>9789664480274</v>
      </c>
      <c r="L447" s="45">
        <v>2022</v>
      </c>
      <c r="M447" s="45">
        <v>9</v>
      </c>
      <c r="N447" s="44" t="s">
        <v>1739</v>
      </c>
      <c r="O447" s="38" t="s">
        <v>1759</v>
      </c>
      <c r="P447" s="45">
        <v>174928</v>
      </c>
      <c r="Q447" s="46" t="s">
        <v>1760</v>
      </c>
      <c r="R447" s="48">
        <v>0.66500000000000004</v>
      </c>
      <c r="S447" s="45">
        <v>296</v>
      </c>
      <c r="T447" s="45">
        <v>205</v>
      </c>
      <c r="U447" s="45">
        <v>260</v>
      </c>
      <c r="V447" s="44" t="s">
        <v>1742</v>
      </c>
      <c r="W447" s="44" t="s">
        <v>38</v>
      </c>
      <c r="X447" s="6"/>
      <c r="Y447" s="6"/>
      <c r="Z447" s="6"/>
      <c r="AA447" s="6"/>
      <c r="AB447" s="6"/>
      <c r="AC447" s="6"/>
      <c r="AD447" s="6"/>
      <c r="AE447" s="6"/>
      <c r="AF447" s="6"/>
      <c r="AG447" s="6"/>
      <c r="AH447" s="6"/>
      <c r="AI447" s="6"/>
      <c r="AJ447" s="6"/>
      <c r="AK447" s="6"/>
      <c r="AL447" s="6"/>
      <c r="AM447" s="6"/>
      <c r="AN447" s="6"/>
      <c r="AO447" s="6"/>
      <c r="AP447" s="6"/>
    </row>
    <row r="448" spans="1:42" ht="11.25" customHeight="1" x14ac:dyDescent="0.3">
      <c r="A448" s="26">
        <v>442</v>
      </c>
      <c r="B448" s="38" t="s">
        <v>1761</v>
      </c>
      <c r="C448" s="39">
        <v>10</v>
      </c>
      <c r="D448" s="40">
        <v>350</v>
      </c>
      <c r="E448" s="30"/>
      <c r="F448" s="41">
        <f t="shared" si="1"/>
        <v>0</v>
      </c>
      <c r="G448" s="42" t="s">
        <v>1220</v>
      </c>
      <c r="H448" s="42"/>
      <c r="I448" s="44" t="s">
        <v>1737</v>
      </c>
      <c r="J448" s="44" t="s">
        <v>1738</v>
      </c>
      <c r="K448" s="45">
        <v>9789664480533</v>
      </c>
      <c r="L448" s="45">
        <v>2022</v>
      </c>
      <c r="M448" s="45">
        <v>10</v>
      </c>
      <c r="N448" s="44" t="s">
        <v>1739</v>
      </c>
      <c r="O448" s="38" t="s">
        <v>1762</v>
      </c>
      <c r="P448" s="45">
        <v>177064</v>
      </c>
      <c r="Q448" s="46" t="s">
        <v>1763</v>
      </c>
      <c r="R448" s="48">
        <v>0.55500000000000005</v>
      </c>
      <c r="S448" s="45">
        <v>244</v>
      </c>
      <c r="T448" s="45">
        <v>205</v>
      </c>
      <c r="U448" s="45">
        <v>260</v>
      </c>
      <c r="V448" s="44" t="s">
        <v>1742</v>
      </c>
      <c r="W448" s="44" t="s">
        <v>38</v>
      </c>
      <c r="X448" s="6"/>
      <c r="Y448" s="6"/>
      <c r="Z448" s="6"/>
      <c r="AA448" s="6"/>
      <c r="AB448" s="6"/>
      <c r="AC448" s="6"/>
      <c r="AD448" s="6"/>
      <c r="AE448" s="6"/>
      <c r="AF448" s="6"/>
      <c r="AG448" s="6"/>
      <c r="AH448" s="6"/>
      <c r="AI448" s="6"/>
      <c r="AJ448" s="6"/>
      <c r="AK448" s="6"/>
      <c r="AL448" s="6"/>
      <c r="AM448" s="6"/>
      <c r="AN448" s="6"/>
      <c r="AO448" s="6"/>
      <c r="AP448" s="6"/>
    </row>
    <row r="449" spans="1:42" ht="11.25" customHeight="1" x14ac:dyDescent="0.3">
      <c r="A449" s="26">
        <v>443</v>
      </c>
      <c r="B449" s="38" t="s">
        <v>1764</v>
      </c>
      <c r="C449" s="39">
        <v>10</v>
      </c>
      <c r="D449" s="40">
        <v>450</v>
      </c>
      <c r="E449" s="30"/>
      <c r="F449" s="41">
        <f t="shared" si="1"/>
        <v>0</v>
      </c>
      <c r="G449" s="42" t="s">
        <v>1220</v>
      </c>
      <c r="H449" s="42"/>
      <c r="I449" s="44" t="s">
        <v>1737</v>
      </c>
      <c r="J449" s="44" t="s">
        <v>1738</v>
      </c>
      <c r="K449" s="45">
        <v>9789664482049</v>
      </c>
      <c r="L449" s="45">
        <v>2023</v>
      </c>
      <c r="M449" s="45">
        <v>8</v>
      </c>
      <c r="N449" s="44" t="s">
        <v>1739</v>
      </c>
      <c r="O449" s="38" t="s">
        <v>1765</v>
      </c>
      <c r="P449" s="45">
        <v>196671</v>
      </c>
      <c r="Q449" s="46" t="s">
        <v>1766</v>
      </c>
      <c r="R449" s="48">
        <v>0.60499999999999998</v>
      </c>
      <c r="S449" s="45">
        <v>268</v>
      </c>
      <c r="T449" s="45">
        <v>205</v>
      </c>
      <c r="U449" s="45">
        <v>260</v>
      </c>
      <c r="V449" s="44" t="s">
        <v>1742</v>
      </c>
      <c r="W449" s="44" t="s">
        <v>38</v>
      </c>
      <c r="X449" s="6"/>
      <c r="Y449" s="6"/>
      <c r="Z449" s="6"/>
      <c r="AA449" s="6"/>
      <c r="AB449" s="6"/>
      <c r="AC449" s="6"/>
      <c r="AD449" s="6"/>
      <c r="AE449" s="6"/>
      <c r="AF449" s="6"/>
      <c r="AG449" s="6"/>
      <c r="AH449" s="6"/>
      <c r="AI449" s="6"/>
      <c r="AJ449" s="6"/>
      <c r="AK449" s="6"/>
      <c r="AL449" s="6"/>
      <c r="AM449" s="6"/>
      <c r="AN449" s="6"/>
      <c r="AO449" s="6"/>
      <c r="AP449" s="6"/>
    </row>
    <row r="450" spans="1:42" ht="11.25" customHeight="1" x14ac:dyDescent="0.3">
      <c r="A450" s="26">
        <v>444</v>
      </c>
      <c r="B450" s="38" t="s">
        <v>1767</v>
      </c>
      <c r="C450" s="39">
        <v>10</v>
      </c>
      <c r="D450" s="40">
        <v>280</v>
      </c>
      <c r="E450" s="30"/>
      <c r="F450" s="41">
        <f t="shared" si="1"/>
        <v>0</v>
      </c>
      <c r="G450" s="42" t="s">
        <v>1220</v>
      </c>
      <c r="H450" s="42"/>
      <c r="I450" s="44" t="s">
        <v>1768</v>
      </c>
      <c r="J450" s="44" t="s">
        <v>1534</v>
      </c>
      <c r="K450" s="45">
        <v>9789664481141</v>
      </c>
      <c r="L450" s="45">
        <v>2023</v>
      </c>
      <c r="M450" s="45">
        <v>3</v>
      </c>
      <c r="N450" s="103" t="s">
        <v>1664</v>
      </c>
      <c r="O450" s="38" t="s">
        <v>1769</v>
      </c>
      <c r="P450" s="45">
        <v>188505</v>
      </c>
      <c r="Q450" s="46" t="s">
        <v>1770</v>
      </c>
      <c r="R450" s="48">
        <v>0.35</v>
      </c>
      <c r="S450" s="45">
        <v>88</v>
      </c>
      <c r="T450" s="45">
        <v>170</v>
      </c>
      <c r="U450" s="45">
        <v>215</v>
      </c>
      <c r="V450" s="44" t="s">
        <v>1201</v>
      </c>
      <c r="W450" s="44" t="s">
        <v>38</v>
      </c>
      <c r="X450" s="6"/>
      <c r="Y450" s="6"/>
      <c r="Z450" s="6"/>
      <c r="AA450" s="6"/>
      <c r="AB450" s="6"/>
      <c r="AC450" s="6"/>
      <c r="AD450" s="6"/>
      <c r="AE450" s="6"/>
      <c r="AF450" s="6"/>
      <c r="AG450" s="6"/>
      <c r="AH450" s="6"/>
      <c r="AI450" s="6"/>
      <c r="AJ450" s="6"/>
      <c r="AK450" s="6"/>
      <c r="AL450" s="6"/>
      <c r="AM450" s="6"/>
      <c r="AN450" s="6"/>
      <c r="AO450" s="6"/>
      <c r="AP450" s="6"/>
    </row>
    <row r="451" spans="1:42" ht="11.25" customHeight="1" x14ac:dyDescent="0.3">
      <c r="A451" s="26">
        <v>445</v>
      </c>
      <c r="B451" s="38" t="s">
        <v>1771</v>
      </c>
      <c r="C451" s="39">
        <v>10</v>
      </c>
      <c r="D451" s="40">
        <v>250</v>
      </c>
      <c r="E451" s="30"/>
      <c r="F451" s="41">
        <f t="shared" si="1"/>
        <v>0</v>
      </c>
      <c r="G451" s="42" t="s">
        <v>1220</v>
      </c>
      <c r="H451" s="42"/>
      <c r="I451" s="44" t="s">
        <v>1772</v>
      </c>
      <c r="J451" s="44" t="s">
        <v>1534</v>
      </c>
      <c r="K451" s="45">
        <v>9789664480120</v>
      </c>
      <c r="L451" s="45">
        <v>2022</v>
      </c>
      <c r="M451" s="45">
        <v>7</v>
      </c>
      <c r="N451" s="103" t="s">
        <v>1664</v>
      </c>
      <c r="O451" s="38" t="s">
        <v>1773</v>
      </c>
      <c r="P451" s="45">
        <v>171968</v>
      </c>
      <c r="Q451" s="46" t="s">
        <v>1774</v>
      </c>
      <c r="R451" s="48">
        <v>0.36499999999999999</v>
      </c>
      <c r="S451" s="45">
        <v>56</v>
      </c>
      <c r="T451" s="45">
        <v>205</v>
      </c>
      <c r="U451" s="45">
        <v>240</v>
      </c>
      <c r="V451" s="44" t="s">
        <v>1286</v>
      </c>
      <c r="W451" s="44" t="s">
        <v>38</v>
      </c>
      <c r="X451" s="6"/>
      <c r="Y451" s="6"/>
      <c r="Z451" s="6"/>
      <c r="AA451" s="6"/>
      <c r="AB451" s="6"/>
      <c r="AC451" s="6"/>
      <c r="AD451" s="6"/>
      <c r="AE451" s="6"/>
      <c r="AF451" s="6"/>
      <c r="AG451" s="6"/>
      <c r="AH451" s="6"/>
      <c r="AI451" s="6"/>
      <c r="AJ451" s="6"/>
      <c r="AK451" s="6"/>
      <c r="AL451" s="6"/>
      <c r="AM451" s="6"/>
      <c r="AN451" s="6"/>
      <c r="AO451" s="6"/>
      <c r="AP451" s="6"/>
    </row>
    <row r="452" spans="1:42" ht="11.25" customHeight="1" x14ac:dyDescent="0.3">
      <c r="A452" s="26">
        <v>446</v>
      </c>
      <c r="B452" s="27" t="s">
        <v>1775</v>
      </c>
      <c r="C452" s="63">
        <v>6</v>
      </c>
      <c r="D452" s="29">
        <v>550</v>
      </c>
      <c r="E452" s="30"/>
      <c r="F452" s="31">
        <f t="shared" si="1"/>
        <v>0</v>
      </c>
      <c r="G452" s="32" t="s">
        <v>1220</v>
      </c>
      <c r="H452" s="32" t="s">
        <v>79</v>
      </c>
      <c r="I452" s="34" t="s">
        <v>469</v>
      </c>
      <c r="J452" s="34" t="s">
        <v>1534</v>
      </c>
      <c r="K452" s="35">
        <v>9789666799732</v>
      </c>
      <c r="L452" s="35">
        <v>2021</v>
      </c>
      <c r="M452" s="35">
        <v>12</v>
      </c>
      <c r="N452" s="97" t="s">
        <v>1664</v>
      </c>
      <c r="O452" s="27" t="s">
        <v>1776</v>
      </c>
      <c r="P452" s="35">
        <v>159813</v>
      </c>
      <c r="Q452" s="36" t="s">
        <v>1777</v>
      </c>
      <c r="R452" s="98">
        <v>0.84499999999999997</v>
      </c>
      <c r="S452" s="35">
        <v>120</v>
      </c>
      <c r="T452" s="35">
        <v>220</v>
      </c>
      <c r="U452" s="35">
        <v>290</v>
      </c>
      <c r="V452" s="34" t="s">
        <v>1177</v>
      </c>
      <c r="W452" s="34" t="s">
        <v>38</v>
      </c>
      <c r="X452" s="6"/>
      <c r="Y452" s="6"/>
      <c r="Z452" s="6"/>
      <c r="AA452" s="6"/>
      <c r="AB452" s="6"/>
      <c r="AC452" s="6"/>
      <c r="AD452" s="6"/>
      <c r="AE452" s="6"/>
      <c r="AF452" s="6"/>
      <c r="AG452" s="6"/>
      <c r="AH452" s="6"/>
      <c r="AI452" s="6"/>
      <c r="AJ452" s="6"/>
      <c r="AK452" s="6"/>
      <c r="AL452" s="6"/>
      <c r="AM452" s="6"/>
      <c r="AN452" s="6"/>
      <c r="AO452" s="6"/>
      <c r="AP452" s="6"/>
    </row>
    <row r="453" spans="1:42" ht="11.25" hidden="1" customHeight="1" x14ac:dyDescent="0.3">
      <c r="A453" s="26">
        <v>447</v>
      </c>
      <c r="B453" s="38" t="s">
        <v>1778</v>
      </c>
      <c r="C453" s="39">
        <v>10</v>
      </c>
      <c r="D453" s="40">
        <v>100</v>
      </c>
      <c r="E453" s="30"/>
      <c r="F453" s="41">
        <f t="shared" si="1"/>
        <v>0</v>
      </c>
      <c r="G453" s="42" t="s">
        <v>1220</v>
      </c>
      <c r="H453" s="61" t="s">
        <v>60</v>
      </c>
      <c r="I453" s="44" t="s">
        <v>1779</v>
      </c>
      <c r="J453" s="44" t="s">
        <v>1534</v>
      </c>
      <c r="K453" s="45">
        <v>9786176798088</v>
      </c>
      <c r="L453" s="45">
        <v>2021</v>
      </c>
      <c r="M453" s="45">
        <v>5</v>
      </c>
      <c r="N453" s="103" t="s">
        <v>1664</v>
      </c>
      <c r="O453" s="38" t="s">
        <v>1780</v>
      </c>
      <c r="P453" s="45">
        <v>148757</v>
      </c>
      <c r="Q453" s="46" t="s">
        <v>1781</v>
      </c>
      <c r="R453" s="48">
        <v>0.32500000000000001</v>
      </c>
      <c r="S453" s="45">
        <v>30</v>
      </c>
      <c r="T453" s="45">
        <v>210</v>
      </c>
      <c r="U453" s="45">
        <v>238</v>
      </c>
      <c r="V453" s="44" t="s">
        <v>1782</v>
      </c>
      <c r="W453" s="44" t="s">
        <v>38</v>
      </c>
      <c r="X453" s="6"/>
      <c r="Y453" s="6"/>
      <c r="Z453" s="6"/>
      <c r="AA453" s="6"/>
      <c r="AB453" s="6"/>
      <c r="AC453" s="6"/>
      <c r="AD453" s="6"/>
      <c r="AE453" s="6"/>
      <c r="AF453" s="6"/>
      <c r="AG453" s="6"/>
      <c r="AH453" s="6"/>
      <c r="AI453" s="6"/>
      <c r="AJ453" s="6"/>
      <c r="AK453" s="6"/>
      <c r="AL453" s="6"/>
      <c r="AM453" s="6"/>
      <c r="AN453" s="6"/>
      <c r="AO453" s="6"/>
      <c r="AP453" s="6"/>
    </row>
    <row r="454" spans="1:42" ht="11.25" hidden="1" customHeight="1" x14ac:dyDescent="0.3">
      <c r="A454" s="26">
        <v>448</v>
      </c>
      <c r="B454" s="38" t="s">
        <v>1783</v>
      </c>
      <c r="C454" s="39">
        <v>10</v>
      </c>
      <c r="D454" s="40">
        <v>120</v>
      </c>
      <c r="E454" s="30"/>
      <c r="F454" s="41">
        <f t="shared" si="1"/>
        <v>0</v>
      </c>
      <c r="G454" s="42" t="s">
        <v>1220</v>
      </c>
      <c r="H454" s="61" t="s">
        <v>60</v>
      </c>
      <c r="I454" s="44" t="s">
        <v>1784</v>
      </c>
      <c r="J454" s="44" t="s">
        <v>1534</v>
      </c>
      <c r="K454" s="45">
        <v>9786176799450</v>
      </c>
      <c r="L454" s="45">
        <v>2021</v>
      </c>
      <c r="M454" s="45">
        <v>10</v>
      </c>
      <c r="N454" s="103" t="s">
        <v>1664</v>
      </c>
      <c r="O454" s="38" t="s">
        <v>1785</v>
      </c>
      <c r="P454" s="45">
        <v>157544</v>
      </c>
      <c r="Q454" s="46" t="s">
        <v>1786</v>
      </c>
      <c r="R454" s="48">
        <v>0.314</v>
      </c>
      <c r="S454" s="45">
        <v>74</v>
      </c>
      <c r="T454" s="45">
        <v>170</v>
      </c>
      <c r="U454" s="45">
        <v>215</v>
      </c>
      <c r="V454" s="44" t="s">
        <v>1201</v>
      </c>
      <c r="W454" s="44" t="s">
        <v>38</v>
      </c>
      <c r="X454" s="6"/>
      <c r="Y454" s="6"/>
      <c r="Z454" s="6"/>
      <c r="AA454" s="6"/>
      <c r="AB454" s="6"/>
      <c r="AC454" s="6"/>
      <c r="AD454" s="6"/>
      <c r="AE454" s="6"/>
      <c r="AF454" s="6"/>
      <c r="AG454" s="6"/>
      <c r="AH454" s="6"/>
      <c r="AI454" s="6"/>
      <c r="AJ454" s="6"/>
      <c r="AK454" s="6"/>
      <c r="AL454" s="6"/>
      <c r="AM454" s="6"/>
      <c r="AN454" s="6"/>
      <c r="AO454" s="6"/>
      <c r="AP454" s="6"/>
    </row>
    <row r="455" spans="1:42" ht="11.25" hidden="1" customHeight="1" x14ac:dyDescent="0.3">
      <c r="A455" s="26">
        <v>449</v>
      </c>
      <c r="B455" s="27" t="s">
        <v>1787</v>
      </c>
      <c r="C455" s="63">
        <v>10</v>
      </c>
      <c r="D455" s="29">
        <v>250</v>
      </c>
      <c r="E455" s="30"/>
      <c r="F455" s="31">
        <f t="shared" si="1"/>
        <v>0</v>
      </c>
      <c r="G455" s="32" t="s">
        <v>1220</v>
      </c>
      <c r="H455" s="83" t="s">
        <v>60</v>
      </c>
      <c r="I455" s="34" t="s">
        <v>1788</v>
      </c>
      <c r="J455" s="34" t="s">
        <v>1534</v>
      </c>
      <c r="K455" s="35">
        <v>9789664480410</v>
      </c>
      <c r="L455" s="35">
        <v>2022</v>
      </c>
      <c r="M455" s="35">
        <v>10</v>
      </c>
      <c r="N455" s="97" t="s">
        <v>1664</v>
      </c>
      <c r="O455" s="27" t="s">
        <v>1789</v>
      </c>
      <c r="P455" s="35">
        <v>175828</v>
      </c>
      <c r="Q455" s="36" t="s">
        <v>1790</v>
      </c>
      <c r="R455" s="37">
        <v>0.34</v>
      </c>
      <c r="S455" s="35">
        <v>40</v>
      </c>
      <c r="T455" s="35">
        <v>205</v>
      </c>
      <c r="U455" s="35">
        <v>240</v>
      </c>
      <c r="V455" s="34" t="s">
        <v>1286</v>
      </c>
      <c r="W455" s="34" t="s">
        <v>38</v>
      </c>
      <c r="X455" s="6"/>
      <c r="Y455" s="6"/>
      <c r="Z455" s="6"/>
      <c r="AA455" s="6"/>
      <c r="AB455" s="6"/>
      <c r="AC455" s="6"/>
      <c r="AD455" s="6"/>
      <c r="AE455" s="6"/>
      <c r="AF455" s="6"/>
      <c r="AG455" s="6"/>
      <c r="AH455" s="6"/>
      <c r="AI455" s="6"/>
      <c r="AJ455" s="6"/>
      <c r="AK455" s="6"/>
      <c r="AL455" s="6"/>
      <c r="AM455" s="6"/>
      <c r="AN455" s="6"/>
      <c r="AO455" s="6"/>
      <c r="AP455" s="6"/>
    </row>
    <row r="456" spans="1:42" ht="11.25" customHeight="1" x14ac:dyDescent="0.3">
      <c r="A456" s="26">
        <v>450</v>
      </c>
      <c r="B456" s="38" t="s">
        <v>1791</v>
      </c>
      <c r="C456" s="39">
        <v>8</v>
      </c>
      <c r="D456" s="40">
        <v>180</v>
      </c>
      <c r="E456" s="30"/>
      <c r="F456" s="41">
        <f t="shared" si="1"/>
        <v>0</v>
      </c>
      <c r="G456" s="42" t="s">
        <v>1220</v>
      </c>
      <c r="H456" s="43" t="s">
        <v>232</v>
      </c>
      <c r="I456" s="44" t="s">
        <v>1792</v>
      </c>
      <c r="J456" s="44" t="s">
        <v>1793</v>
      </c>
      <c r="K456" s="45">
        <v>9786176798989</v>
      </c>
      <c r="L456" s="45">
        <v>2021</v>
      </c>
      <c r="M456" s="45">
        <v>9</v>
      </c>
      <c r="N456" s="103" t="s">
        <v>1664</v>
      </c>
      <c r="O456" s="38" t="s">
        <v>1794</v>
      </c>
      <c r="P456" s="45">
        <v>154381</v>
      </c>
      <c r="Q456" s="46" t="s">
        <v>1795</v>
      </c>
      <c r="R456" s="48">
        <v>0.41199999999999998</v>
      </c>
      <c r="S456" s="45">
        <v>52</v>
      </c>
      <c r="T456" s="45">
        <v>205</v>
      </c>
      <c r="U456" s="45">
        <v>265</v>
      </c>
      <c r="V456" s="44" t="s">
        <v>1796</v>
      </c>
      <c r="W456" s="44" t="s">
        <v>38</v>
      </c>
      <c r="X456" s="6"/>
      <c r="Y456" s="6"/>
      <c r="Z456" s="6"/>
      <c r="AA456" s="6"/>
      <c r="AB456" s="6"/>
      <c r="AC456" s="6"/>
      <c r="AD456" s="6"/>
      <c r="AE456" s="6"/>
      <c r="AF456" s="6"/>
      <c r="AG456" s="6"/>
      <c r="AH456" s="6"/>
      <c r="AI456" s="6"/>
      <c r="AJ456" s="6"/>
      <c r="AK456" s="6"/>
      <c r="AL456" s="6"/>
      <c r="AM456" s="6"/>
      <c r="AN456" s="6"/>
      <c r="AO456" s="6"/>
      <c r="AP456" s="6"/>
    </row>
    <row r="457" spans="1:42" ht="11.25" customHeight="1" x14ac:dyDescent="0.3">
      <c r="A457" s="26">
        <v>451</v>
      </c>
      <c r="B457" s="38" t="s">
        <v>1797</v>
      </c>
      <c r="C457" s="39">
        <v>10</v>
      </c>
      <c r="D457" s="40">
        <v>280</v>
      </c>
      <c r="E457" s="30"/>
      <c r="F457" s="41">
        <f t="shared" si="1"/>
        <v>0</v>
      </c>
      <c r="G457" s="42" t="s">
        <v>1220</v>
      </c>
      <c r="H457" s="61"/>
      <c r="I457" s="44" t="s">
        <v>1798</v>
      </c>
      <c r="J457" s="44" t="s">
        <v>1534</v>
      </c>
      <c r="K457" s="45">
        <v>9789664481189</v>
      </c>
      <c r="L457" s="45">
        <v>2023</v>
      </c>
      <c r="M457" s="45">
        <v>4</v>
      </c>
      <c r="N457" s="103" t="s">
        <v>1664</v>
      </c>
      <c r="O457" s="38" t="s">
        <v>1799</v>
      </c>
      <c r="P457" s="45">
        <v>191562</v>
      </c>
      <c r="Q457" s="46" t="s">
        <v>1800</v>
      </c>
      <c r="R457" s="47">
        <v>0.40500000000000003</v>
      </c>
      <c r="S457" s="45">
        <v>80</v>
      </c>
      <c r="T457" s="45">
        <v>205</v>
      </c>
      <c r="U457" s="45">
        <v>240</v>
      </c>
      <c r="V457" s="44" t="s">
        <v>1286</v>
      </c>
      <c r="W457" s="44" t="s">
        <v>38</v>
      </c>
      <c r="X457" s="6"/>
      <c r="Y457" s="6"/>
      <c r="Z457" s="6"/>
      <c r="AA457" s="6"/>
      <c r="AB457" s="6"/>
      <c r="AC457" s="6"/>
      <c r="AD457" s="6"/>
      <c r="AE457" s="6"/>
      <c r="AF457" s="6"/>
      <c r="AG457" s="6"/>
      <c r="AH457" s="6"/>
      <c r="AI457" s="6"/>
      <c r="AJ457" s="6"/>
      <c r="AK457" s="6"/>
      <c r="AL457" s="6"/>
      <c r="AM457" s="6"/>
      <c r="AN457" s="6"/>
      <c r="AO457" s="6"/>
      <c r="AP457" s="6"/>
    </row>
    <row r="458" spans="1:42" ht="11.25" customHeight="1" x14ac:dyDescent="0.3">
      <c r="A458" s="26">
        <v>452</v>
      </c>
      <c r="B458" s="38" t="s">
        <v>1801</v>
      </c>
      <c r="C458" s="39">
        <v>10</v>
      </c>
      <c r="D458" s="40">
        <v>300</v>
      </c>
      <c r="E458" s="30"/>
      <c r="F458" s="41">
        <f t="shared" si="1"/>
        <v>0</v>
      </c>
      <c r="G458" s="42" t="s">
        <v>1220</v>
      </c>
      <c r="H458" s="60"/>
      <c r="I458" s="44" t="s">
        <v>1802</v>
      </c>
      <c r="J458" s="44" t="s">
        <v>1534</v>
      </c>
      <c r="K458" s="45">
        <v>9789664481325</v>
      </c>
      <c r="L458" s="45">
        <v>2023</v>
      </c>
      <c r="M458" s="45">
        <v>4</v>
      </c>
      <c r="N458" s="103" t="s">
        <v>1664</v>
      </c>
      <c r="O458" s="38" t="s">
        <v>1803</v>
      </c>
      <c r="P458" s="45">
        <v>191563</v>
      </c>
      <c r="Q458" s="46" t="s">
        <v>1804</v>
      </c>
      <c r="R458" s="48">
        <v>0.36</v>
      </c>
      <c r="S458" s="45">
        <v>64</v>
      </c>
      <c r="T458" s="45">
        <v>205</v>
      </c>
      <c r="U458" s="45">
        <v>240</v>
      </c>
      <c r="V458" s="44" t="s">
        <v>1286</v>
      </c>
      <c r="W458" s="44" t="s">
        <v>38</v>
      </c>
      <c r="X458" s="6"/>
      <c r="Y458" s="6"/>
      <c r="Z458" s="6"/>
      <c r="AA458" s="6"/>
      <c r="AB458" s="6"/>
      <c r="AC458" s="6"/>
      <c r="AD458" s="6"/>
      <c r="AE458" s="6"/>
      <c r="AF458" s="6"/>
      <c r="AG458" s="6"/>
      <c r="AH458" s="6"/>
      <c r="AI458" s="6"/>
      <c r="AJ458" s="6"/>
      <c r="AK458" s="6"/>
      <c r="AL458" s="6"/>
      <c r="AM458" s="6"/>
      <c r="AN458" s="6"/>
      <c r="AO458" s="6"/>
      <c r="AP458" s="6"/>
    </row>
    <row r="459" spans="1:42" ht="11.25" customHeight="1" x14ac:dyDescent="0.3">
      <c r="A459" s="26">
        <v>453</v>
      </c>
      <c r="B459" s="38" t="s">
        <v>1805</v>
      </c>
      <c r="C459" s="39">
        <v>20</v>
      </c>
      <c r="D459" s="40">
        <v>280</v>
      </c>
      <c r="E459" s="30"/>
      <c r="F459" s="41">
        <f t="shared" si="1"/>
        <v>0</v>
      </c>
      <c r="G459" s="42" t="s">
        <v>1220</v>
      </c>
      <c r="H459" s="42"/>
      <c r="I459" s="44" t="s">
        <v>1806</v>
      </c>
      <c r="J459" s="44" t="s">
        <v>1534</v>
      </c>
      <c r="K459" s="45">
        <v>9789666799954</v>
      </c>
      <c r="L459" s="45">
        <v>2022</v>
      </c>
      <c r="M459" s="45">
        <v>7</v>
      </c>
      <c r="N459" s="103" t="s">
        <v>1664</v>
      </c>
      <c r="O459" s="38" t="s">
        <v>1807</v>
      </c>
      <c r="P459" s="45">
        <v>167540</v>
      </c>
      <c r="Q459" s="46" t="s">
        <v>1808</v>
      </c>
      <c r="R459" s="48">
        <v>0.34200000000000003</v>
      </c>
      <c r="S459" s="45">
        <v>60</v>
      </c>
      <c r="T459" s="45">
        <v>200</v>
      </c>
      <c r="U459" s="45">
        <v>220</v>
      </c>
      <c r="V459" s="44" t="s">
        <v>1809</v>
      </c>
      <c r="W459" s="44" t="s">
        <v>38</v>
      </c>
      <c r="X459" s="6"/>
      <c r="Y459" s="6"/>
      <c r="Z459" s="6"/>
      <c r="AA459" s="6"/>
      <c r="AB459" s="6"/>
      <c r="AC459" s="6"/>
      <c r="AD459" s="6"/>
      <c r="AE459" s="6"/>
      <c r="AF459" s="6"/>
      <c r="AG459" s="6"/>
      <c r="AH459" s="6"/>
      <c r="AI459" s="6"/>
      <c r="AJ459" s="6"/>
      <c r="AK459" s="6"/>
      <c r="AL459" s="6"/>
      <c r="AM459" s="6"/>
      <c r="AN459" s="6"/>
      <c r="AO459" s="6"/>
      <c r="AP459" s="6"/>
    </row>
    <row r="460" spans="1:42" ht="11.25" customHeight="1" x14ac:dyDescent="0.3">
      <c r="A460" s="26">
        <v>454</v>
      </c>
      <c r="B460" s="38" t="s">
        <v>1810</v>
      </c>
      <c r="C460" s="39">
        <v>10</v>
      </c>
      <c r="D460" s="40">
        <v>280</v>
      </c>
      <c r="E460" s="30"/>
      <c r="F460" s="41">
        <f t="shared" si="1"/>
        <v>0</v>
      </c>
      <c r="G460" s="42" t="s">
        <v>1220</v>
      </c>
      <c r="H460" s="61"/>
      <c r="I460" s="44" t="s">
        <v>1806</v>
      </c>
      <c r="J460" s="44" t="s">
        <v>1793</v>
      </c>
      <c r="K460" s="45">
        <v>9786176798095</v>
      </c>
      <c r="L460" s="45">
        <v>2021</v>
      </c>
      <c r="M460" s="45">
        <v>3</v>
      </c>
      <c r="N460" s="103" t="s">
        <v>1664</v>
      </c>
      <c r="O460" s="38" t="s">
        <v>1811</v>
      </c>
      <c r="P460" s="45">
        <v>145869</v>
      </c>
      <c r="Q460" s="46" t="s">
        <v>1812</v>
      </c>
      <c r="R460" s="48">
        <v>0.34</v>
      </c>
      <c r="S460" s="45">
        <v>60</v>
      </c>
      <c r="T460" s="45">
        <v>200</v>
      </c>
      <c r="U460" s="45">
        <v>220</v>
      </c>
      <c r="V460" s="44" t="s">
        <v>1809</v>
      </c>
      <c r="W460" s="44" t="s">
        <v>38</v>
      </c>
      <c r="X460" s="6"/>
      <c r="Y460" s="6"/>
      <c r="Z460" s="6"/>
      <c r="AA460" s="6"/>
      <c r="AB460" s="6"/>
      <c r="AC460" s="6"/>
      <c r="AD460" s="6"/>
      <c r="AE460" s="6"/>
      <c r="AF460" s="6"/>
      <c r="AG460" s="6"/>
      <c r="AH460" s="6"/>
      <c r="AI460" s="6"/>
      <c r="AJ460" s="6"/>
      <c r="AK460" s="6"/>
      <c r="AL460" s="6"/>
      <c r="AM460" s="6"/>
      <c r="AN460" s="6"/>
      <c r="AO460" s="6"/>
      <c r="AP460" s="6"/>
    </row>
    <row r="461" spans="1:42" ht="11.25" customHeight="1" x14ac:dyDescent="0.3">
      <c r="A461" s="26">
        <v>455</v>
      </c>
      <c r="B461" s="38" t="s">
        <v>1813</v>
      </c>
      <c r="C461" s="39">
        <v>10</v>
      </c>
      <c r="D461" s="40">
        <v>280</v>
      </c>
      <c r="E461" s="30"/>
      <c r="F461" s="41">
        <f t="shared" si="1"/>
        <v>0</v>
      </c>
      <c r="G461" s="42" t="s">
        <v>1220</v>
      </c>
      <c r="H461" s="42"/>
      <c r="I461" s="44" t="s">
        <v>1806</v>
      </c>
      <c r="J461" s="44" t="s">
        <v>1793</v>
      </c>
      <c r="K461" s="45">
        <v>9789664480878</v>
      </c>
      <c r="L461" s="45">
        <v>2023</v>
      </c>
      <c r="M461" s="45">
        <v>1</v>
      </c>
      <c r="N461" s="103" t="s">
        <v>1664</v>
      </c>
      <c r="O461" s="38" t="s">
        <v>1814</v>
      </c>
      <c r="P461" s="45">
        <v>183507</v>
      </c>
      <c r="Q461" s="46" t="s">
        <v>1815</v>
      </c>
      <c r="R461" s="48">
        <v>0.33500000000000002</v>
      </c>
      <c r="S461" s="45">
        <v>60</v>
      </c>
      <c r="T461" s="45">
        <v>200</v>
      </c>
      <c r="U461" s="45">
        <v>220</v>
      </c>
      <c r="V461" s="44" t="s">
        <v>1809</v>
      </c>
      <c r="W461" s="44" t="s">
        <v>38</v>
      </c>
      <c r="X461" s="6"/>
      <c r="Y461" s="6"/>
      <c r="Z461" s="6"/>
      <c r="AA461" s="6"/>
      <c r="AB461" s="6"/>
      <c r="AC461" s="6"/>
      <c r="AD461" s="6"/>
      <c r="AE461" s="6"/>
      <c r="AF461" s="6"/>
      <c r="AG461" s="6"/>
      <c r="AH461" s="6"/>
      <c r="AI461" s="6"/>
      <c r="AJ461" s="6"/>
      <c r="AK461" s="6"/>
      <c r="AL461" s="6"/>
      <c r="AM461" s="6"/>
      <c r="AN461" s="6"/>
      <c r="AO461" s="6"/>
      <c r="AP461" s="6"/>
    </row>
    <row r="462" spans="1:42" ht="11.25" customHeight="1" x14ac:dyDescent="0.3">
      <c r="A462" s="26">
        <v>456</v>
      </c>
      <c r="B462" s="38" t="s">
        <v>1816</v>
      </c>
      <c r="C462" s="39">
        <v>10</v>
      </c>
      <c r="D462" s="40">
        <v>380</v>
      </c>
      <c r="E462" s="30"/>
      <c r="F462" s="41">
        <f t="shared" si="1"/>
        <v>0</v>
      </c>
      <c r="G462" s="42" t="s">
        <v>1220</v>
      </c>
      <c r="H462" s="42"/>
      <c r="I462" s="44" t="s">
        <v>1817</v>
      </c>
      <c r="J462" s="44" t="s">
        <v>1793</v>
      </c>
      <c r="K462" s="45">
        <v>9789664481844</v>
      </c>
      <c r="L462" s="45">
        <v>2023</v>
      </c>
      <c r="M462" s="45">
        <v>6</v>
      </c>
      <c r="N462" s="103" t="s">
        <v>1664</v>
      </c>
      <c r="O462" s="38" t="s">
        <v>1818</v>
      </c>
      <c r="P462" s="45">
        <v>194330</v>
      </c>
      <c r="Q462" s="46" t="s">
        <v>1819</v>
      </c>
      <c r="R462" s="48">
        <v>0.45500000000000002</v>
      </c>
      <c r="S462" s="45">
        <v>116</v>
      </c>
      <c r="T462" s="45">
        <v>205</v>
      </c>
      <c r="U462" s="45">
        <v>240</v>
      </c>
      <c r="V462" s="44" t="s">
        <v>1286</v>
      </c>
      <c r="W462" s="44" t="s">
        <v>38</v>
      </c>
      <c r="X462" s="6"/>
      <c r="Y462" s="6"/>
      <c r="Z462" s="6"/>
      <c r="AA462" s="6"/>
      <c r="AB462" s="6"/>
      <c r="AC462" s="6"/>
      <c r="AD462" s="6"/>
      <c r="AE462" s="6"/>
      <c r="AF462" s="6"/>
      <c r="AG462" s="6"/>
      <c r="AH462" s="6"/>
      <c r="AI462" s="6"/>
      <c r="AJ462" s="6"/>
      <c r="AK462" s="6"/>
      <c r="AL462" s="6"/>
      <c r="AM462" s="6"/>
      <c r="AN462" s="6"/>
      <c r="AO462" s="6"/>
      <c r="AP462" s="6"/>
    </row>
    <row r="463" spans="1:42" ht="11.25" customHeight="1" x14ac:dyDescent="0.3">
      <c r="A463" s="26">
        <v>457</v>
      </c>
      <c r="B463" s="38" t="s">
        <v>1820</v>
      </c>
      <c r="C463" s="39">
        <v>10</v>
      </c>
      <c r="D463" s="40">
        <v>300</v>
      </c>
      <c r="E463" s="30"/>
      <c r="F463" s="41">
        <f t="shared" si="1"/>
        <v>0</v>
      </c>
      <c r="G463" s="42" t="s">
        <v>1220</v>
      </c>
      <c r="H463" s="42"/>
      <c r="I463" s="44" t="s">
        <v>968</v>
      </c>
      <c r="J463" s="44" t="s">
        <v>1534</v>
      </c>
      <c r="K463" s="45">
        <v>9786176799245</v>
      </c>
      <c r="L463" s="45">
        <v>2021</v>
      </c>
      <c r="M463" s="45">
        <v>6</v>
      </c>
      <c r="N463" s="103" t="s">
        <v>1664</v>
      </c>
      <c r="O463" s="38" t="s">
        <v>1821</v>
      </c>
      <c r="P463" s="45">
        <v>150008</v>
      </c>
      <c r="Q463" s="46" t="s">
        <v>1822</v>
      </c>
      <c r="R463" s="48">
        <v>0.43</v>
      </c>
      <c r="S463" s="45">
        <v>64</v>
      </c>
      <c r="T463" s="45">
        <v>205</v>
      </c>
      <c r="U463" s="45">
        <v>240</v>
      </c>
      <c r="V463" s="44" t="s">
        <v>1286</v>
      </c>
      <c r="W463" s="44" t="s">
        <v>38</v>
      </c>
      <c r="X463" s="6"/>
      <c r="Y463" s="6"/>
      <c r="Z463" s="6"/>
      <c r="AA463" s="6"/>
      <c r="AB463" s="6"/>
      <c r="AC463" s="6"/>
      <c r="AD463" s="6"/>
      <c r="AE463" s="6"/>
      <c r="AF463" s="6"/>
      <c r="AG463" s="6"/>
      <c r="AH463" s="6"/>
      <c r="AI463" s="6"/>
      <c r="AJ463" s="6"/>
      <c r="AK463" s="6"/>
      <c r="AL463" s="6"/>
      <c r="AM463" s="6"/>
      <c r="AN463" s="6"/>
      <c r="AO463" s="6"/>
      <c r="AP463" s="6"/>
    </row>
    <row r="464" spans="1:42" ht="11.25" customHeight="1" x14ac:dyDescent="0.3">
      <c r="A464" s="26">
        <v>458</v>
      </c>
      <c r="B464" s="27" t="s">
        <v>1823</v>
      </c>
      <c r="C464" s="63">
        <v>10</v>
      </c>
      <c r="D464" s="29">
        <v>250</v>
      </c>
      <c r="E464" s="30"/>
      <c r="F464" s="31">
        <f t="shared" si="1"/>
        <v>0</v>
      </c>
      <c r="G464" s="32" t="s">
        <v>1220</v>
      </c>
      <c r="H464" s="32" t="s">
        <v>79</v>
      </c>
      <c r="I464" s="34" t="s">
        <v>1824</v>
      </c>
      <c r="J464" s="34" t="s">
        <v>1534</v>
      </c>
      <c r="K464" s="35">
        <v>9786176797364</v>
      </c>
      <c r="L464" s="35">
        <v>2019</v>
      </c>
      <c r="M464" s="35">
        <v>10</v>
      </c>
      <c r="N464" s="97" t="s">
        <v>1664</v>
      </c>
      <c r="O464" s="27" t="s">
        <v>1825</v>
      </c>
      <c r="P464" s="35">
        <v>199091</v>
      </c>
      <c r="Q464" s="36" t="s">
        <v>1826</v>
      </c>
      <c r="R464" s="37">
        <v>0.33500000000000002</v>
      </c>
      <c r="S464" s="35">
        <v>40</v>
      </c>
      <c r="T464" s="35">
        <v>195</v>
      </c>
      <c r="U464" s="35">
        <v>260</v>
      </c>
      <c r="V464" s="34" t="s">
        <v>1827</v>
      </c>
      <c r="W464" s="34" t="s">
        <v>38</v>
      </c>
      <c r="X464" s="6"/>
      <c r="Y464" s="6"/>
      <c r="Z464" s="6"/>
      <c r="AA464" s="6"/>
      <c r="AB464" s="6"/>
      <c r="AC464" s="6"/>
      <c r="AD464" s="6"/>
      <c r="AE464" s="6"/>
      <c r="AF464" s="6"/>
      <c r="AG464" s="6"/>
      <c r="AH464" s="6"/>
      <c r="AI464" s="6"/>
      <c r="AJ464" s="6"/>
      <c r="AK464" s="6"/>
      <c r="AL464" s="6"/>
      <c r="AM464" s="6"/>
      <c r="AN464" s="6"/>
      <c r="AO464" s="6"/>
      <c r="AP464" s="6"/>
    </row>
    <row r="465" spans="1:42" ht="11.25" customHeight="1" x14ac:dyDescent="0.3">
      <c r="A465" s="26">
        <v>459</v>
      </c>
      <c r="B465" s="38" t="s">
        <v>1828</v>
      </c>
      <c r="C465" s="39">
        <v>4</v>
      </c>
      <c r="D465" s="40">
        <v>700</v>
      </c>
      <c r="E465" s="30"/>
      <c r="F465" s="41">
        <f t="shared" si="1"/>
        <v>0</v>
      </c>
      <c r="G465" s="42" t="s">
        <v>30</v>
      </c>
      <c r="H465" s="42"/>
      <c r="I465" s="44" t="s">
        <v>1829</v>
      </c>
      <c r="J465" s="44" t="s">
        <v>1534</v>
      </c>
      <c r="K465" s="45">
        <v>9789666799930</v>
      </c>
      <c r="L465" s="45">
        <v>2022</v>
      </c>
      <c r="M465" s="45">
        <v>8</v>
      </c>
      <c r="N465" s="103" t="s">
        <v>1664</v>
      </c>
      <c r="O465" s="38" t="s">
        <v>1830</v>
      </c>
      <c r="P465" s="45">
        <v>167151</v>
      </c>
      <c r="Q465" s="46" t="s">
        <v>1831</v>
      </c>
      <c r="R465" s="48">
        <v>1.143</v>
      </c>
      <c r="S465" s="45">
        <v>200</v>
      </c>
      <c r="T465" s="45">
        <v>240</v>
      </c>
      <c r="U465" s="45">
        <v>270</v>
      </c>
      <c r="V465" s="44" t="s">
        <v>1832</v>
      </c>
      <c r="W465" s="44" t="s">
        <v>38</v>
      </c>
      <c r="X465" s="6"/>
      <c r="Y465" s="6"/>
      <c r="Z465" s="6"/>
      <c r="AA465" s="6"/>
      <c r="AB465" s="6"/>
      <c r="AC465" s="6"/>
      <c r="AD465" s="6"/>
      <c r="AE465" s="6"/>
      <c r="AF465" s="6"/>
      <c r="AG465" s="6"/>
      <c r="AH465" s="6"/>
      <c r="AI465" s="6"/>
      <c r="AJ465" s="6"/>
      <c r="AK465" s="6"/>
      <c r="AL465" s="6"/>
      <c r="AM465" s="6"/>
      <c r="AN465" s="6"/>
      <c r="AO465" s="6"/>
      <c r="AP465" s="6"/>
    </row>
    <row r="466" spans="1:42" ht="11.25" customHeight="1" x14ac:dyDescent="0.3">
      <c r="A466" s="26">
        <v>460</v>
      </c>
      <c r="B466" s="38" t="s">
        <v>1833</v>
      </c>
      <c r="C466" s="39">
        <v>10</v>
      </c>
      <c r="D466" s="40">
        <v>250</v>
      </c>
      <c r="E466" s="30"/>
      <c r="F466" s="41">
        <f t="shared" si="1"/>
        <v>0</v>
      </c>
      <c r="G466" s="42" t="s">
        <v>1220</v>
      </c>
      <c r="H466" s="43" t="s">
        <v>31</v>
      </c>
      <c r="I466" s="44" t="s">
        <v>1834</v>
      </c>
      <c r="J466" s="103" t="s">
        <v>1835</v>
      </c>
      <c r="K466" s="45">
        <v>9789664480786</v>
      </c>
      <c r="L466" s="45">
        <v>2022</v>
      </c>
      <c r="M466" s="45">
        <v>12</v>
      </c>
      <c r="N466" s="103" t="s">
        <v>1664</v>
      </c>
      <c r="O466" s="38" t="s">
        <v>1836</v>
      </c>
      <c r="P466" s="45">
        <v>180944</v>
      </c>
      <c r="Q466" s="46" t="s">
        <v>1837</v>
      </c>
      <c r="R466" s="48">
        <v>0.29499999999999998</v>
      </c>
      <c r="S466" s="45">
        <v>224</v>
      </c>
      <c r="T466" s="45">
        <v>130</v>
      </c>
      <c r="U466" s="45">
        <v>200</v>
      </c>
      <c r="V466" s="44" t="s">
        <v>223</v>
      </c>
      <c r="W466" s="44" t="s">
        <v>77</v>
      </c>
      <c r="X466" s="6"/>
      <c r="Y466" s="6"/>
      <c r="Z466" s="6"/>
      <c r="AA466" s="6"/>
      <c r="AB466" s="6"/>
      <c r="AC466" s="6"/>
      <c r="AD466" s="6"/>
      <c r="AE466" s="6"/>
      <c r="AF466" s="6"/>
      <c r="AG466" s="6"/>
      <c r="AH466" s="6"/>
      <c r="AI466" s="6"/>
      <c r="AJ466" s="6"/>
      <c r="AK466" s="6"/>
      <c r="AL466" s="6"/>
      <c r="AM466" s="6"/>
      <c r="AN466" s="6"/>
      <c r="AO466" s="6"/>
      <c r="AP466" s="6"/>
    </row>
    <row r="467" spans="1:42" ht="11.25" customHeight="1" x14ac:dyDescent="0.3">
      <c r="A467" s="26">
        <v>461</v>
      </c>
      <c r="B467" s="49" t="s">
        <v>1838</v>
      </c>
      <c r="C467" s="50">
        <v>10</v>
      </c>
      <c r="D467" s="51">
        <v>250</v>
      </c>
      <c r="E467" s="30"/>
      <c r="F467" s="52">
        <f t="shared" si="1"/>
        <v>0</v>
      </c>
      <c r="G467" s="53" t="s">
        <v>1220</v>
      </c>
      <c r="H467" s="54" t="s">
        <v>49</v>
      </c>
      <c r="I467" s="55" t="s">
        <v>1834</v>
      </c>
      <c r="J467" s="100" t="s">
        <v>1835</v>
      </c>
      <c r="K467" s="56">
        <v>9789664482162</v>
      </c>
      <c r="L467" s="56">
        <v>2023</v>
      </c>
      <c r="M467" s="57">
        <v>12</v>
      </c>
      <c r="N467" s="100" t="s">
        <v>1664</v>
      </c>
      <c r="O467" s="49" t="s">
        <v>1839</v>
      </c>
      <c r="P467" s="56">
        <v>202928</v>
      </c>
      <c r="Q467" s="57" t="s">
        <v>1840</v>
      </c>
      <c r="R467" s="78">
        <v>0.31</v>
      </c>
      <c r="S467" s="56">
        <v>240</v>
      </c>
      <c r="T467" s="56">
        <v>130</v>
      </c>
      <c r="U467" s="56">
        <v>200</v>
      </c>
      <c r="V467" s="55" t="s">
        <v>223</v>
      </c>
      <c r="W467" s="55" t="s">
        <v>77</v>
      </c>
      <c r="X467" s="6"/>
      <c r="Y467" s="6"/>
      <c r="Z467" s="6"/>
      <c r="AA467" s="6"/>
      <c r="AB467" s="6"/>
      <c r="AC467" s="6"/>
      <c r="AD467" s="6"/>
      <c r="AE467" s="6"/>
      <c r="AF467" s="6"/>
      <c r="AG467" s="6"/>
      <c r="AH467" s="6"/>
      <c r="AI467" s="6"/>
      <c r="AJ467" s="6"/>
      <c r="AK467" s="6"/>
      <c r="AL467" s="6"/>
      <c r="AM467" s="6"/>
      <c r="AN467" s="6"/>
      <c r="AO467" s="6"/>
      <c r="AP467" s="6"/>
    </row>
    <row r="468" spans="1:42" ht="11.25" customHeight="1" x14ac:dyDescent="0.3">
      <c r="A468" s="26">
        <v>462</v>
      </c>
      <c r="B468" s="38" t="s">
        <v>1841</v>
      </c>
      <c r="C468" s="39">
        <v>10</v>
      </c>
      <c r="D468" s="40">
        <v>200</v>
      </c>
      <c r="E468" s="30"/>
      <c r="F468" s="41">
        <f t="shared" si="1"/>
        <v>0</v>
      </c>
      <c r="G468" s="42" t="s">
        <v>1220</v>
      </c>
      <c r="H468" s="60"/>
      <c r="I468" s="44" t="s">
        <v>1707</v>
      </c>
      <c r="J468" s="44" t="s">
        <v>1534</v>
      </c>
      <c r="K468" s="45">
        <v>9786176795353</v>
      </c>
      <c r="L468" s="45">
        <v>2018</v>
      </c>
      <c r="M468" s="45">
        <v>5</v>
      </c>
      <c r="N468" s="103" t="s">
        <v>1664</v>
      </c>
      <c r="O468" s="38" t="s">
        <v>1842</v>
      </c>
      <c r="P468" s="45">
        <v>173326</v>
      </c>
      <c r="Q468" s="46" t="s">
        <v>1843</v>
      </c>
      <c r="R468" s="47">
        <v>0.28499999999999998</v>
      </c>
      <c r="S468" s="45">
        <v>56</v>
      </c>
      <c r="T468" s="45">
        <v>170</v>
      </c>
      <c r="U468" s="45">
        <v>215</v>
      </c>
      <c r="V468" s="44" t="s">
        <v>1201</v>
      </c>
      <c r="W468" s="44" t="s">
        <v>38</v>
      </c>
      <c r="X468" s="6"/>
      <c r="Y468" s="6"/>
      <c r="Z468" s="6"/>
      <c r="AA468" s="6"/>
      <c r="AB468" s="6"/>
      <c r="AC468" s="6"/>
      <c r="AD468" s="6"/>
      <c r="AE468" s="6"/>
      <c r="AF468" s="6"/>
      <c r="AG468" s="6"/>
      <c r="AH468" s="6"/>
      <c r="AI468" s="6"/>
      <c r="AJ468" s="6"/>
      <c r="AK468" s="6"/>
      <c r="AL468" s="6"/>
      <c r="AM468" s="6"/>
      <c r="AN468" s="6"/>
      <c r="AO468" s="6"/>
      <c r="AP468" s="6"/>
    </row>
    <row r="469" spans="1:42" ht="11.25" customHeight="1" x14ac:dyDescent="0.3">
      <c r="A469" s="26">
        <v>463</v>
      </c>
      <c r="B469" s="104" t="s">
        <v>1844</v>
      </c>
      <c r="C469" s="50">
        <v>8</v>
      </c>
      <c r="D469" s="80">
        <v>450</v>
      </c>
      <c r="E469" s="30"/>
      <c r="F469" s="52">
        <f t="shared" ref="F469:F471" si="2">D469*E469</f>
        <v>0</v>
      </c>
      <c r="G469" s="53" t="s">
        <v>1220</v>
      </c>
      <c r="H469" s="54" t="s">
        <v>396</v>
      </c>
      <c r="I469" s="55" t="s">
        <v>1845</v>
      </c>
      <c r="J469" s="55" t="s">
        <v>1534</v>
      </c>
      <c r="K469" s="56">
        <v>9786176793823</v>
      </c>
      <c r="L469" s="56">
        <v>2017</v>
      </c>
      <c r="M469" s="56" t="s">
        <v>1846</v>
      </c>
      <c r="N469" s="100" t="s">
        <v>1664</v>
      </c>
      <c r="O469" s="49" t="s">
        <v>1847</v>
      </c>
      <c r="P469" s="56">
        <v>156052</v>
      </c>
      <c r="Q469" s="57" t="s">
        <v>1848</v>
      </c>
      <c r="R469" s="78">
        <v>0.77</v>
      </c>
      <c r="S469" s="56">
        <v>128</v>
      </c>
      <c r="T469" s="56">
        <v>220</v>
      </c>
      <c r="U469" s="56">
        <v>280</v>
      </c>
      <c r="V469" s="55" t="s">
        <v>1687</v>
      </c>
      <c r="W469" s="55" t="s">
        <v>38</v>
      </c>
      <c r="X469" s="6"/>
      <c r="Y469" s="6"/>
      <c r="Z469" s="6"/>
      <c r="AA469" s="6"/>
      <c r="AB469" s="6"/>
      <c r="AC469" s="6"/>
      <c r="AD469" s="6"/>
      <c r="AE469" s="6"/>
      <c r="AF469" s="6"/>
      <c r="AG469" s="6"/>
      <c r="AH469" s="6"/>
      <c r="AI469" s="6"/>
      <c r="AJ469" s="6"/>
      <c r="AK469" s="6"/>
      <c r="AL469" s="6"/>
      <c r="AM469" s="6"/>
      <c r="AN469" s="6"/>
      <c r="AO469" s="6"/>
      <c r="AP469" s="6"/>
    </row>
    <row r="470" spans="1:42" ht="11.25" customHeight="1" x14ac:dyDescent="0.3">
      <c r="A470" s="26">
        <v>464</v>
      </c>
      <c r="B470" s="104" t="s">
        <v>1849</v>
      </c>
      <c r="C470" s="50">
        <v>8</v>
      </c>
      <c r="D470" s="80">
        <v>400</v>
      </c>
      <c r="E470" s="30"/>
      <c r="F470" s="52">
        <f t="shared" si="2"/>
        <v>0</v>
      </c>
      <c r="G470" s="53" t="s">
        <v>1220</v>
      </c>
      <c r="H470" s="54" t="s">
        <v>396</v>
      </c>
      <c r="I470" s="55" t="s">
        <v>1845</v>
      </c>
      <c r="J470" s="55" t="s">
        <v>1534</v>
      </c>
      <c r="K470" s="56">
        <v>9786176792215</v>
      </c>
      <c r="L470" s="56">
        <v>2016</v>
      </c>
      <c r="M470" s="56" t="s">
        <v>1850</v>
      </c>
      <c r="N470" s="100" t="s">
        <v>1664</v>
      </c>
      <c r="O470" s="49" t="s">
        <v>1851</v>
      </c>
      <c r="P470" s="56">
        <v>117750</v>
      </c>
      <c r="Q470" s="57" t="s">
        <v>1852</v>
      </c>
      <c r="R470" s="78">
        <v>0.625</v>
      </c>
      <c r="S470" s="56">
        <v>96</v>
      </c>
      <c r="T470" s="56">
        <v>220</v>
      </c>
      <c r="U470" s="56">
        <v>280</v>
      </c>
      <c r="V470" s="55" t="s">
        <v>1687</v>
      </c>
      <c r="W470" s="55" t="s">
        <v>38</v>
      </c>
      <c r="X470" s="6"/>
      <c r="Y470" s="6"/>
      <c r="Z470" s="6"/>
      <c r="AA470" s="6"/>
      <c r="AB470" s="6"/>
      <c r="AC470" s="6"/>
      <c r="AD470" s="6"/>
      <c r="AE470" s="6"/>
      <c r="AF470" s="6"/>
      <c r="AG470" s="6"/>
      <c r="AH470" s="6"/>
      <c r="AI470" s="6"/>
      <c r="AJ470" s="6"/>
      <c r="AK470" s="6"/>
      <c r="AL470" s="6"/>
      <c r="AM470" s="6"/>
      <c r="AN470" s="6"/>
      <c r="AO470" s="6"/>
      <c r="AP470" s="6"/>
    </row>
    <row r="471" spans="1:42" ht="11.25" customHeight="1" x14ac:dyDescent="0.3">
      <c r="A471" s="26">
        <v>465</v>
      </c>
      <c r="B471" s="104" t="s">
        <v>1853</v>
      </c>
      <c r="C471" s="50">
        <v>8</v>
      </c>
      <c r="D471" s="80">
        <v>400</v>
      </c>
      <c r="E471" s="30"/>
      <c r="F471" s="52">
        <f t="shared" si="2"/>
        <v>0</v>
      </c>
      <c r="G471" s="53" t="s">
        <v>1220</v>
      </c>
      <c r="H471" s="54" t="s">
        <v>49</v>
      </c>
      <c r="I471" s="55" t="s">
        <v>1845</v>
      </c>
      <c r="J471" s="55" t="s">
        <v>1534</v>
      </c>
      <c r="K471" s="56">
        <v>9789664482490</v>
      </c>
      <c r="L471" s="56">
        <v>2024</v>
      </c>
      <c r="M471" s="56">
        <v>2</v>
      </c>
      <c r="N471" s="100" t="s">
        <v>1664</v>
      </c>
      <c r="O471" s="49" t="s">
        <v>1854</v>
      </c>
      <c r="P471" s="56">
        <v>207127</v>
      </c>
      <c r="Q471" s="57" t="s">
        <v>1855</v>
      </c>
      <c r="R471" s="78">
        <v>0.7</v>
      </c>
      <c r="S471" s="56">
        <v>112</v>
      </c>
      <c r="T471" s="56">
        <v>220</v>
      </c>
      <c r="U471" s="56">
        <v>280</v>
      </c>
      <c r="V471" s="55" t="s">
        <v>1687</v>
      </c>
      <c r="W471" s="55" t="s">
        <v>38</v>
      </c>
      <c r="X471" s="6"/>
      <c r="Y471" s="6"/>
      <c r="Z471" s="6"/>
      <c r="AA471" s="6"/>
      <c r="AB471" s="6"/>
      <c r="AC471" s="6"/>
      <c r="AD471" s="6"/>
      <c r="AE471" s="6"/>
      <c r="AF471" s="6"/>
      <c r="AG471" s="6"/>
      <c r="AH471" s="6"/>
      <c r="AI471" s="6"/>
      <c r="AJ471" s="6"/>
      <c r="AK471" s="6"/>
      <c r="AL471" s="6"/>
      <c r="AM471" s="6"/>
      <c r="AN471" s="6"/>
      <c r="AO471" s="6"/>
      <c r="AP471" s="6"/>
    </row>
    <row r="472" spans="1:42" ht="11.25" hidden="1" customHeight="1" x14ac:dyDescent="0.3">
      <c r="A472" s="26">
        <v>466</v>
      </c>
      <c r="B472" s="38" t="s">
        <v>1856</v>
      </c>
      <c r="C472" s="39">
        <v>10</v>
      </c>
      <c r="D472" s="40">
        <v>100</v>
      </c>
      <c r="E472" s="30"/>
      <c r="F472" s="41">
        <f t="shared" ref="F472:F660" si="3">E472*D472</f>
        <v>0</v>
      </c>
      <c r="G472" s="42" t="s">
        <v>30</v>
      </c>
      <c r="H472" s="61" t="s">
        <v>60</v>
      </c>
      <c r="I472" s="44" t="s">
        <v>1857</v>
      </c>
      <c r="J472" s="44" t="s">
        <v>1534</v>
      </c>
      <c r="K472" s="45">
        <v>9786176791515</v>
      </c>
      <c r="L472" s="45">
        <v>2015</v>
      </c>
      <c r="M472" s="45">
        <v>12</v>
      </c>
      <c r="N472" s="103" t="s">
        <v>1664</v>
      </c>
      <c r="O472" s="38" t="s">
        <v>1858</v>
      </c>
      <c r="P472" s="45">
        <v>115526</v>
      </c>
      <c r="Q472" s="46" t="s">
        <v>1859</v>
      </c>
      <c r="R472" s="48">
        <v>0.37</v>
      </c>
      <c r="S472" s="45">
        <v>60</v>
      </c>
      <c r="T472" s="45">
        <v>210</v>
      </c>
      <c r="U472" s="45">
        <v>220</v>
      </c>
      <c r="V472" s="44" t="s">
        <v>1434</v>
      </c>
      <c r="W472" s="44" t="s">
        <v>38</v>
      </c>
      <c r="X472" s="6"/>
      <c r="Y472" s="6"/>
      <c r="Z472" s="6"/>
      <c r="AA472" s="6"/>
      <c r="AB472" s="6"/>
      <c r="AC472" s="6"/>
      <c r="AD472" s="6"/>
      <c r="AE472" s="6"/>
      <c r="AF472" s="6"/>
      <c r="AG472" s="6"/>
      <c r="AH472" s="6"/>
      <c r="AI472" s="6"/>
      <c r="AJ472" s="6"/>
      <c r="AK472" s="6"/>
      <c r="AL472" s="6"/>
      <c r="AM472" s="6"/>
      <c r="AN472" s="6"/>
      <c r="AO472" s="6"/>
      <c r="AP472" s="6"/>
    </row>
    <row r="473" spans="1:42" ht="11.25" customHeight="1" x14ac:dyDescent="0.3">
      <c r="A473" s="26">
        <v>467</v>
      </c>
      <c r="B473" s="38" t="s">
        <v>1860</v>
      </c>
      <c r="C473" s="39">
        <v>20</v>
      </c>
      <c r="D473" s="40">
        <v>150</v>
      </c>
      <c r="E473" s="30"/>
      <c r="F473" s="41">
        <f t="shared" si="3"/>
        <v>0</v>
      </c>
      <c r="G473" s="42" t="s">
        <v>1220</v>
      </c>
      <c r="H473" s="42"/>
      <c r="I473" s="44" t="s">
        <v>1538</v>
      </c>
      <c r="J473" s="44" t="s">
        <v>1534</v>
      </c>
      <c r="K473" s="45">
        <v>9789664481349</v>
      </c>
      <c r="L473" s="45">
        <v>2023</v>
      </c>
      <c r="M473" s="45">
        <v>6</v>
      </c>
      <c r="N473" s="103" t="s">
        <v>1664</v>
      </c>
      <c r="O473" s="38" t="s">
        <v>1861</v>
      </c>
      <c r="P473" s="45">
        <v>192687</v>
      </c>
      <c r="Q473" s="46" t="s">
        <v>1862</v>
      </c>
      <c r="R473" s="48">
        <v>0.245</v>
      </c>
      <c r="S473" s="45">
        <v>32</v>
      </c>
      <c r="T473" s="45">
        <v>165</v>
      </c>
      <c r="U473" s="45">
        <v>235</v>
      </c>
      <c r="V473" s="44" t="s">
        <v>1457</v>
      </c>
      <c r="W473" s="44" t="s">
        <v>38</v>
      </c>
      <c r="X473" s="6"/>
      <c r="Y473" s="6"/>
      <c r="Z473" s="6"/>
      <c r="AA473" s="6"/>
      <c r="AB473" s="6"/>
      <c r="AC473" s="6"/>
      <c r="AD473" s="6"/>
      <c r="AE473" s="6"/>
      <c r="AF473" s="6"/>
      <c r="AG473" s="6"/>
      <c r="AH473" s="6"/>
      <c r="AI473" s="6"/>
      <c r="AJ473" s="6"/>
      <c r="AK473" s="6"/>
      <c r="AL473" s="6"/>
      <c r="AM473" s="6"/>
      <c r="AN473" s="6"/>
      <c r="AO473" s="6"/>
      <c r="AP473" s="6"/>
    </row>
    <row r="474" spans="1:42" ht="11.25" customHeight="1" x14ac:dyDescent="0.3">
      <c r="A474" s="26">
        <v>468</v>
      </c>
      <c r="B474" s="27" t="s">
        <v>1863</v>
      </c>
      <c r="C474" s="63">
        <v>10</v>
      </c>
      <c r="D474" s="29">
        <v>250</v>
      </c>
      <c r="E474" s="30"/>
      <c r="F474" s="31">
        <f t="shared" si="3"/>
        <v>0</v>
      </c>
      <c r="G474" s="32" t="s">
        <v>1220</v>
      </c>
      <c r="H474" s="32" t="s">
        <v>79</v>
      </c>
      <c r="I474" s="34" t="s">
        <v>1538</v>
      </c>
      <c r="J474" s="34" t="s">
        <v>1534</v>
      </c>
      <c r="K474" s="35">
        <v>9789664480731</v>
      </c>
      <c r="L474" s="35">
        <v>2022</v>
      </c>
      <c r="M474" s="35">
        <v>12</v>
      </c>
      <c r="N474" s="97" t="s">
        <v>1664</v>
      </c>
      <c r="O474" s="27" t="s">
        <v>1864</v>
      </c>
      <c r="P474" s="35">
        <v>180945</v>
      </c>
      <c r="Q474" s="36" t="s">
        <v>1865</v>
      </c>
      <c r="R474" s="37">
        <v>0.375</v>
      </c>
      <c r="S474" s="35">
        <v>112</v>
      </c>
      <c r="T474" s="35">
        <v>170</v>
      </c>
      <c r="U474" s="35">
        <v>215</v>
      </c>
      <c r="V474" s="34" t="s">
        <v>1201</v>
      </c>
      <c r="W474" s="34" t="s">
        <v>38</v>
      </c>
      <c r="X474" s="6"/>
      <c r="Y474" s="6"/>
      <c r="Z474" s="6"/>
      <c r="AA474" s="6"/>
      <c r="AB474" s="6"/>
      <c r="AC474" s="6"/>
      <c r="AD474" s="6"/>
      <c r="AE474" s="6"/>
      <c r="AF474" s="6"/>
      <c r="AG474" s="6"/>
      <c r="AH474" s="6"/>
      <c r="AI474" s="6"/>
      <c r="AJ474" s="6"/>
      <c r="AK474" s="6"/>
      <c r="AL474" s="6"/>
      <c r="AM474" s="6"/>
      <c r="AN474" s="6"/>
      <c r="AO474" s="6"/>
      <c r="AP474" s="6"/>
    </row>
    <row r="475" spans="1:42" ht="11.25" customHeight="1" x14ac:dyDescent="0.3">
      <c r="A475" s="26">
        <v>469</v>
      </c>
      <c r="B475" s="38" t="s">
        <v>1866</v>
      </c>
      <c r="C475" s="39">
        <v>10</v>
      </c>
      <c r="D475" s="40">
        <v>300</v>
      </c>
      <c r="E475" s="30"/>
      <c r="F475" s="41">
        <f t="shared" si="3"/>
        <v>0</v>
      </c>
      <c r="G475" s="42" t="s">
        <v>1220</v>
      </c>
      <c r="H475" s="42"/>
      <c r="I475" s="44" t="s">
        <v>1538</v>
      </c>
      <c r="J475" s="44" t="s">
        <v>1534</v>
      </c>
      <c r="K475" s="45">
        <v>9786176791294</v>
      </c>
      <c r="L475" s="45">
        <v>2015</v>
      </c>
      <c r="M475" s="45">
        <v>4</v>
      </c>
      <c r="N475" s="103" t="s">
        <v>1664</v>
      </c>
      <c r="O475" s="38" t="s">
        <v>1867</v>
      </c>
      <c r="P475" s="45">
        <v>103162</v>
      </c>
      <c r="Q475" s="46" t="s">
        <v>1868</v>
      </c>
      <c r="R475" s="48">
        <v>0.42699999999999999</v>
      </c>
      <c r="S475" s="45">
        <v>136</v>
      </c>
      <c r="T475" s="45">
        <v>170</v>
      </c>
      <c r="U475" s="45">
        <v>215</v>
      </c>
      <c r="V475" s="44" t="s">
        <v>1201</v>
      </c>
      <c r="W475" s="44" t="s">
        <v>38</v>
      </c>
      <c r="X475" s="6"/>
      <c r="Y475" s="6"/>
      <c r="Z475" s="6"/>
      <c r="AA475" s="6"/>
      <c r="AB475" s="6"/>
      <c r="AC475" s="6"/>
      <c r="AD475" s="6"/>
      <c r="AE475" s="6"/>
      <c r="AF475" s="6"/>
      <c r="AG475" s="6"/>
      <c r="AH475" s="6"/>
      <c r="AI475" s="6"/>
      <c r="AJ475" s="6"/>
      <c r="AK475" s="6"/>
      <c r="AL475" s="6"/>
      <c r="AM475" s="6"/>
      <c r="AN475" s="6"/>
      <c r="AO475" s="6"/>
      <c r="AP475" s="6"/>
    </row>
    <row r="476" spans="1:42" ht="11.25" customHeight="1" x14ac:dyDescent="0.3">
      <c r="A476" s="26">
        <v>470</v>
      </c>
      <c r="B476" s="38" t="s">
        <v>1869</v>
      </c>
      <c r="C476" s="39">
        <v>10</v>
      </c>
      <c r="D476" s="40">
        <v>300</v>
      </c>
      <c r="E476" s="30"/>
      <c r="F476" s="41">
        <f t="shared" si="3"/>
        <v>0</v>
      </c>
      <c r="G476" s="42" t="s">
        <v>1220</v>
      </c>
      <c r="H476" s="42"/>
      <c r="I476" s="44" t="s">
        <v>1538</v>
      </c>
      <c r="J476" s="44" t="s">
        <v>1534</v>
      </c>
      <c r="K476" s="45">
        <v>9786176793984</v>
      </c>
      <c r="L476" s="45">
        <v>2017</v>
      </c>
      <c r="M476" s="45">
        <v>9</v>
      </c>
      <c r="N476" s="103" t="s">
        <v>1664</v>
      </c>
      <c r="O476" s="38" t="s">
        <v>1870</v>
      </c>
      <c r="P476" s="45">
        <v>161873</v>
      </c>
      <c r="Q476" s="46" t="s">
        <v>1871</v>
      </c>
      <c r="R476" s="48">
        <v>0.442</v>
      </c>
      <c r="S476" s="45">
        <v>144</v>
      </c>
      <c r="T476" s="45">
        <v>170</v>
      </c>
      <c r="U476" s="45">
        <v>215</v>
      </c>
      <c r="V476" s="44" t="s">
        <v>1201</v>
      </c>
      <c r="W476" s="44" t="s">
        <v>38</v>
      </c>
      <c r="X476" s="6"/>
      <c r="Y476" s="6"/>
      <c r="Z476" s="6"/>
      <c r="AA476" s="6"/>
      <c r="AB476" s="6"/>
      <c r="AC476" s="6"/>
      <c r="AD476" s="6"/>
      <c r="AE476" s="6"/>
      <c r="AF476" s="6"/>
      <c r="AG476" s="6"/>
      <c r="AH476" s="6"/>
      <c r="AI476" s="6"/>
      <c r="AJ476" s="6"/>
      <c r="AK476" s="6"/>
      <c r="AL476" s="6"/>
      <c r="AM476" s="6"/>
      <c r="AN476" s="6"/>
      <c r="AO476" s="6"/>
      <c r="AP476" s="6"/>
    </row>
    <row r="477" spans="1:42" ht="11.25" customHeight="1" x14ac:dyDescent="0.3">
      <c r="A477" s="26">
        <v>471</v>
      </c>
      <c r="B477" s="38" t="s">
        <v>1872</v>
      </c>
      <c r="C477" s="39">
        <v>10</v>
      </c>
      <c r="D477" s="40">
        <v>300</v>
      </c>
      <c r="E477" s="30"/>
      <c r="F477" s="41">
        <f t="shared" si="3"/>
        <v>0</v>
      </c>
      <c r="G477" s="42" t="s">
        <v>1220</v>
      </c>
      <c r="H477" s="60"/>
      <c r="I477" s="44" t="s">
        <v>1538</v>
      </c>
      <c r="J477" s="44" t="s">
        <v>1534</v>
      </c>
      <c r="K477" s="45">
        <v>9786176796855</v>
      </c>
      <c r="L477" s="45">
        <v>2019</v>
      </c>
      <c r="M477" s="45">
        <v>5</v>
      </c>
      <c r="N477" s="103" t="s">
        <v>1664</v>
      </c>
      <c r="O477" s="38" t="s">
        <v>1873</v>
      </c>
      <c r="P477" s="45">
        <v>143412</v>
      </c>
      <c r="Q477" s="46" t="s">
        <v>1874</v>
      </c>
      <c r="R477" s="47">
        <v>0.48</v>
      </c>
      <c r="S477" s="45">
        <v>160</v>
      </c>
      <c r="T477" s="45">
        <v>170</v>
      </c>
      <c r="U477" s="45">
        <v>215</v>
      </c>
      <c r="V477" s="44" t="s">
        <v>1201</v>
      </c>
      <c r="W477" s="44" t="s">
        <v>38</v>
      </c>
      <c r="X477" s="6"/>
      <c r="Y477" s="6"/>
      <c r="Z477" s="6"/>
      <c r="AA477" s="6"/>
      <c r="AB477" s="6"/>
      <c r="AC477" s="6"/>
      <c r="AD477" s="6"/>
      <c r="AE477" s="6"/>
      <c r="AF477" s="6"/>
      <c r="AG477" s="6"/>
      <c r="AH477" s="6"/>
      <c r="AI477" s="6"/>
      <c r="AJ477" s="6"/>
      <c r="AK477" s="6"/>
      <c r="AL477" s="6"/>
      <c r="AM477" s="6"/>
      <c r="AN477" s="6"/>
      <c r="AO477" s="6"/>
      <c r="AP477" s="6"/>
    </row>
    <row r="478" spans="1:42" ht="11.25" customHeight="1" x14ac:dyDescent="0.3">
      <c r="A478" s="26">
        <v>472</v>
      </c>
      <c r="B478" s="38" t="s">
        <v>1875</v>
      </c>
      <c r="C478" s="39">
        <v>10</v>
      </c>
      <c r="D478" s="40">
        <v>300</v>
      </c>
      <c r="E478" s="30"/>
      <c r="F478" s="41">
        <f t="shared" si="3"/>
        <v>0</v>
      </c>
      <c r="G478" s="42" t="s">
        <v>1220</v>
      </c>
      <c r="H478" s="42"/>
      <c r="I478" s="44" t="s">
        <v>1538</v>
      </c>
      <c r="J478" s="44" t="s">
        <v>1534</v>
      </c>
      <c r="K478" s="45">
        <v>9786176798798</v>
      </c>
      <c r="L478" s="45">
        <v>2021</v>
      </c>
      <c r="M478" s="45">
        <v>5</v>
      </c>
      <c r="N478" s="103" t="s">
        <v>1664</v>
      </c>
      <c r="O478" s="38" t="s">
        <v>1876</v>
      </c>
      <c r="P478" s="45">
        <v>148900</v>
      </c>
      <c r="Q478" s="46" t="s">
        <v>1877</v>
      </c>
      <c r="R478" s="48">
        <v>0.495</v>
      </c>
      <c r="S478" s="45">
        <v>168</v>
      </c>
      <c r="T478" s="45">
        <v>170</v>
      </c>
      <c r="U478" s="45">
        <v>215</v>
      </c>
      <c r="V478" s="44" t="s">
        <v>1201</v>
      </c>
      <c r="W478" s="44" t="s">
        <v>38</v>
      </c>
      <c r="X478" s="6"/>
      <c r="Y478" s="6"/>
      <c r="Z478" s="6"/>
      <c r="AA478" s="6"/>
      <c r="AB478" s="6"/>
      <c r="AC478" s="6"/>
      <c r="AD478" s="6"/>
      <c r="AE478" s="6"/>
      <c r="AF478" s="6"/>
      <c r="AG478" s="6"/>
      <c r="AH478" s="6"/>
      <c r="AI478" s="6"/>
      <c r="AJ478" s="6"/>
      <c r="AK478" s="6"/>
      <c r="AL478" s="6"/>
      <c r="AM478" s="6"/>
      <c r="AN478" s="6"/>
      <c r="AO478" s="6"/>
      <c r="AP478" s="6"/>
    </row>
    <row r="479" spans="1:42" ht="11.25" customHeight="1" x14ac:dyDescent="0.3">
      <c r="A479" s="26">
        <v>473</v>
      </c>
      <c r="B479" s="104" t="s">
        <v>1878</v>
      </c>
      <c r="C479" s="50">
        <v>10</v>
      </c>
      <c r="D479" s="80">
        <v>300</v>
      </c>
      <c r="E479" s="30"/>
      <c r="F479" s="52">
        <f t="shared" si="3"/>
        <v>0</v>
      </c>
      <c r="G479" s="53" t="s">
        <v>1220</v>
      </c>
      <c r="H479" s="54" t="s">
        <v>49</v>
      </c>
      <c r="I479" s="55" t="s">
        <v>1538</v>
      </c>
      <c r="J479" s="55" t="s">
        <v>1534</v>
      </c>
      <c r="K479" s="56">
        <v>9789664482629</v>
      </c>
      <c r="L479" s="56">
        <v>2024</v>
      </c>
      <c r="M479" s="57">
        <v>2</v>
      </c>
      <c r="N479" s="100" t="s">
        <v>1664</v>
      </c>
      <c r="O479" s="49" t="s">
        <v>1879</v>
      </c>
      <c r="P479" s="56">
        <v>207487</v>
      </c>
      <c r="Q479" s="57" t="s">
        <v>1880</v>
      </c>
      <c r="R479" s="78">
        <v>0.505</v>
      </c>
      <c r="S479" s="56">
        <v>176</v>
      </c>
      <c r="T479" s="56">
        <v>170</v>
      </c>
      <c r="U479" s="56">
        <v>215</v>
      </c>
      <c r="V479" s="55" t="s">
        <v>1201</v>
      </c>
      <c r="W479" s="55" t="s">
        <v>38</v>
      </c>
      <c r="X479" s="6"/>
      <c r="Y479" s="6"/>
      <c r="Z479" s="6"/>
      <c r="AA479" s="6"/>
      <c r="AB479" s="6"/>
      <c r="AC479" s="6"/>
      <c r="AD479" s="6"/>
      <c r="AE479" s="6"/>
      <c r="AF479" s="6"/>
      <c r="AG479" s="6"/>
      <c r="AH479" s="6"/>
      <c r="AI479" s="6"/>
      <c r="AJ479" s="6"/>
      <c r="AK479" s="6"/>
      <c r="AL479" s="6"/>
      <c r="AM479" s="6"/>
      <c r="AN479" s="6"/>
      <c r="AO479" s="6"/>
      <c r="AP479" s="6"/>
    </row>
    <row r="480" spans="1:42" ht="11.25" customHeight="1" x14ac:dyDescent="0.3">
      <c r="A480" s="26">
        <v>474</v>
      </c>
      <c r="B480" s="38" t="s">
        <v>1881</v>
      </c>
      <c r="C480" s="39">
        <v>10</v>
      </c>
      <c r="D480" s="40">
        <v>280</v>
      </c>
      <c r="E480" s="30"/>
      <c r="F480" s="41">
        <f t="shared" si="3"/>
        <v>0</v>
      </c>
      <c r="G480" s="42" t="s">
        <v>1220</v>
      </c>
      <c r="H480" s="42"/>
      <c r="I480" s="44" t="s">
        <v>1633</v>
      </c>
      <c r="J480" s="44" t="s">
        <v>1534</v>
      </c>
      <c r="K480" s="45">
        <v>9789664481059</v>
      </c>
      <c r="L480" s="45">
        <v>2023</v>
      </c>
      <c r="M480" s="45">
        <v>4</v>
      </c>
      <c r="N480" s="103" t="s">
        <v>1664</v>
      </c>
      <c r="O480" s="38" t="s">
        <v>1882</v>
      </c>
      <c r="P480" s="45">
        <v>187819</v>
      </c>
      <c r="Q480" s="46" t="s">
        <v>1883</v>
      </c>
      <c r="R480" s="48">
        <v>0.4</v>
      </c>
      <c r="S480" s="45">
        <v>48</v>
      </c>
      <c r="T480" s="45">
        <v>205</v>
      </c>
      <c r="U480" s="45">
        <v>260</v>
      </c>
      <c r="V480" s="44" t="s">
        <v>1742</v>
      </c>
      <c r="W480" s="44" t="s">
        <v>38</v>
      </c>
      <c r="X480" s="6"/>
      <c r="Y480" s="6"/>
      <c r="Z480" s="6"/>
      <c r="AA480" s="6"/>
      <c r="AB480" s="6"/>
      <c r="AC480" s="6"/>
      <c r="AD480" s="6"/>
      <c r="AE480" s="6"/>
      <c r="AF480" s="6"/>
      <c r="AG480" s="6"/>
      <c r="AH480" s="6"/>
      <c r="AI480" s="6"/>
      <c r="AJ480" s="6"/>
      <c r="AK480" s="6"/>
      <c r="AL480" s="6"/>
      <c r="AM480" s="6"/>
      <c r="AN480" s="6"/>
      <c r="AO480" s="6"/>
      <c r="AP480" s="6"/>
    </row>
    <row r="481" spans="1:42" ht="11.25" customHeight="1" x14ac:dyDescent="0.3">
      <c r="A481" s="26">
        <v>475</v>
      </c>
      <c r="B481" s="38" t="s">
        <v>1884</v>
      </c>
      <c r="C481" s="39">
        <v>10</v>
      </c>
      <c r="D481" s="40">
        <v>300</v>
      </c>
      <c r="E481" s="30"/>
      <c r="F481" s="41">
        <f t="shared" si="3"/>
        <v>0</v>
      </c>
      <c r="G481" s="42" t="s">
        <v>1220</v>
      </c>
      <c r="H481" s="43" t="s">
        <v>31</v>
      </c>
      <c r="I481" s="44" t="s">
        <v>1885</v>
      </c>
      <c r="J481" s="44" t="s">
        <v>1534</v>
      </c>
      <c r="K481" s="45">
        <v>9786176795674</v>
      </c>
      <c r="L481" s="45">
        <v>2019</v>
      </c>
      <c r="M481" s="45">
        <v>1</v>
      </c>
      <c r="N481" s="103" t="s">
        <v>1664</v>
      </c>
      <c r="O481" s="38" t="s">
        <v>1886</v>
      </c>
      <c r="P481" s="45">
        <v>186148</v>
      </c>
      <c r="Q481" s="46" t="s">
        <v>1887</v>
      </c>
      <c r="R481" s="47">
        <v>0.375</v>
      </c>
      <c r="S481" s="45">
        <v>104</v>
      </c>
      <c r="T481" s="45">
        <v>170</v>
      </c>
      <c r="U481" s="45">
        <v>215</v>
      </c>
      <c r="V481" s="44" t="s">
        <v>1201</v>
      </c>
      <c r="W481" s="44" t="s">
        <v>38</v>
      </c>
      <c r="X481" s="6"/>
      <c r="Y481" s="6"/>
      <c r="Z481" s="6"/>
      <c r="AA481" s="6"/>
      <c r="AB481" s="6"/>
      <c r="AC481" s="6"/>
      <c r="AD481" s="6"/>
      <c r="AE481" s="6"/>
      <c r="AF481" s="6"/>
      <c r="AG481" s="6"/>
      <c r="AH481" s="6"/>
      <c r="AI481" s="6"/>
      <c r="AJ481" s="6"/>
      <c r="AK481" s="6"/>
      <c r="AL481" s="6"/>
      <c r="AM481" s="6"/>
      <c r="AN481" s="6"/>
      <c r="AO481" s="6"/>
      <c r="AP481" s="6"/>
    </row>
    <row r="482" spans="1:42" ht="11.25" customHeight="1" x14ac:dyDescent="0.3">
      <c r="A482" s="26">
        <v>476</v>
      </c>
      <c r="B482" s="27" t="s">
        <v>1888</v>
      </c>
      <c r="C482" s="63">
        <v>10</v>
      </c>
      <c r="D482" s="29">
        <v>300</v>
      </c>
      <c r="E482" s="30"/>
      <c r="F482" s="31">
        <f t="shared" si="3"/>
        <v>0</v>
      </c>
      <c r="G482" s="32" t="s">
        <v>1220</v>
      </c>
      <c r="H482" s="33" t="s">
        <v>79</v>
      </c>
      <c r="I482" s="34" t="s">
        <v>1885</v>
      </c>
      <c r="J482" s="34" t="s">
        <v>1534</v>
      </c>
      <c r="K482" s="35">
        <v>9786176799542</v>
      </c>
      <c r="L482" s="35">
        <v>2021</v>
      </c>
      <c r="M482" s="35">
        <v>11</v>
      </c>
      <c r="N482" s="97" t="s">
        <v>1664</v>
      </c>
      <c r="O482" s="27" t="s">
        <v>1889</v>
      </c>
      <c r="P482" s="35">
        <v>157547</v>
      </c>
      <c r="Q482" s="36" t="s">
        <v>1890</v>
      </c>
      <c r="R482" s="37">
        <v>0.4</v>
      </c>
      <c r="S482" s="35">
        <v>104</v>
      </c>
      <c r="T482" s="35">
        <v>170</v>
      </c>
      <c r="U482" s="35">
        <v>215</v>
      </c>
      <c r="V482" s="34" t="s">
        <v>1201</v>
      </c>
      <c r="W482" s="34" t="s">
        <v>38</v>
      </c>
      <c r="X482" s="6"/>
      <c r="Y482" s="6"/>
      <c r="Z482" s="6"/>
      <c r="AA482" s="6"/>
      <c r="AB482" s="6"/>
      <c r="AC482" s="6"/>
      <c r="AD482" s="6"/>
      <c r="AE482" s="6"/>
      <c r="AF482" s="6"/>
      <c r="AG482" s="6"/>
      <c r="AH482" s="6"/>
      <c r="AI482" s="6"/>
      <c r="AJ482" s="6"/>
      <c r="AK482" s="6"/>
      <c r="AL482" s="6"/>
      <c r="AM482" s="6"/>
      <c r="AN482" s="6"/>
      <c r="AO482" s="6"/>
      <c r="AP482" s="6"/>
    </row>
    <row r="483" spans="1:42" ht="11.25" hidden="1" customHeight="1" x14ac:dyDescent="0.3">
      <c r="A483" s="26">
        <v>477</v>
      </c>
      <c r="B483" s="27" t="s">
        <v>1891</v>
      </c>
      <c r="C483" s="63">
        <v>5</v>
      </c>
      <c r="D483" s="29">
        <v>600</v>
      </c>
      <c r="E483" s="30"/>
      <c r="F483" s="31">
        <f t="shared" si="3"/>
        <v>0</v>
      </c>
      <c r="G483" s="32" t="s">
        <v>1220</v>
      </c>
      <c r="H483" s="82" t="s">
        <v>60</v>
      </c>
      <c r="I483" s="34" t="s">
        <v>1892</v>
      </c>
      <c r="J483" s="34" t="s">
        <v>1534</v>
      </c>
      <c r="K483" s="35">
        <v>9789664480571</v>
      </c>
      <c r="L483" s="35">
        <v>2022</v>
      </c>
      <c r="M483" s="35">
        <v>11</v>
      </c>
      <c r="N483" s="97" t="s">
        <v>1664</v>
      </c>
      <c r="O483" s="27" t="s">
        <v>1893</v>
      </c>
      <c r="P483" s="35">
        <v>177171</v>
      </c>
      <c r="Q483" s="36" t="s">
        <v>1894</v>
      </c>
      <c r="R483" s="37">
        <v>1.111</v>
      </c>
      <c r="S483" s="35">
        <v>206</v>
      </c>
      <c r="T483" s="35">
        <v>240</v>
      </c>
      <c r="U483" s="35">
        <v>270</v>
      </c>
      <c r="V483" s="34" t="s">
        <v>1832</v>
      </c>
      <c r="W483" s="34" t="s">
        <v>38</v>
      </c>
      <c r="X483" s="6"/>
      <c r="Y483" s="6"/>
      <c r="Z483" s="6"/>
      <c r="AA483" s="6"/>
      <c r="AB483" s="6"/>
      <c r="AC483" s="6"/>
      <c r="AD483" s="6"/>
      <c r="AE483" s="6"/>
      <c r="AF483" s="6"/>
      <c r="AG483" s="6"/>
      <c r="AH483" s="6"/>
      <c r="AI483" s="6"/>
      <c r="AJ483" s="6"/>
      <c r="AK483" s="6"/>
      <c r="AL483" s="6"/>
      <c r="AM483" s="6"/>
      <c r="AN483" s="6"/>
      <c r="AO483" s="6"/>
      <c r="AP483" s="6"/>
    </row>
    <row r="484" spans="1:42" ht="11.25" hidden="1" customHeight="1" x14ac:dyDescent="0.3">
      <c r="A484" s="26">
        <v>478</v>
      </c>
      <c r="B484" s="38" t="s">
        <v>1895</v>
      </c>
      <c r="C484" s="39">
        <v>10</v>
      </c>
      <c r="D484" s="40">
        <v>300</v>
      </c>
      <c r="E484" s="30"/>
      <c r="F484" s="41">
        <f t="shared" si="3"/>
        <v>0</v>
      </c>
      <c r="G484" s="42" t="s">
        <v>30</v>
      </c>
      <c r="H484" s="60" t="s">
        <v>60</v>
      </c>
      <c r="I484" s="44" t="s">
        <v>1896</v>
      </c>
      <c r="J484" s="103" t="s">
        <v>1897</v>
      </c>
      <c r="K484" s="45">
        <v>9786176791126</v>
      </c>
      <c r="L484" s="45">
        <v>2015</v>
      </c>
      <c r="M484" s="45">
        <v>3</v>
      </c>
      <c r="N484" s="103" t="s">
        <v>1664</v>
      </c>
      <c r="O484" s="38" t="s">
        <v>1898</v>
      </c>
      <c r="P484" s="45">
        <v>99428</v>
      </c>
      <c r="Q484" s="46" t="s">
        <v>1899</v>
      </c>
      <c r="R484" s="48">
        <v>0.41499999999999998</v>
      </c>
      <c r="S484" s="45">
        <v>136</v>
      </c>
      <c r="T484" s="45">
        <v>170</v>
      </c>
      <c r="U484" s="45">
        <v>215</v>
      </c>
      <c r="V484" s="44" t="s">
        <v>1201</v>
      </c>
      <c r="W484" s="44" t="s">
        <v>38</v>
      </c>
      <c r="X484" s="6"/>
      <c r="Y484" s="6"/>
      <c r="Z484" s="6"/>
      <c r="AA484" s="6"/>
      <c r="AB484" s="6"/>
      <c r="AC484" s="6"/>
      <c r="AD484" s="6"/>
      <c r="AE484" s="6"/>
      <c r="AF484" s="6"/>
      <c r="AG484" s="6"/>
      <c r="AH484" s="6"/>
      <c r="AI484" s="6"/>
      <c r="AJ484" s="6"/>
      <c r="AK484" s="6"/>
      <c r="AL484" s="6"/>
      <c r="AM484" s="6"/>
      <c r="AN484" s="6"/>
      <c r="AO484" s="6"/>
      <c r="AP484" s="6"/>
    </row>
    <row r="485" spans="1:42" ht="11.25" customHeight="1" x14ac:dyDescent="0.3">
      <c r="A485" s="26">
        <v>479</v>
      </c>
      <c r="B485" s="38" t="s">
        <v>1900</v>
      </c>
      <c r="C485" s="39">
        <v>6</v>
      </c>
      <c r="D485" s="40">
        <v>300</v>
      </c>
      <c r="E485" s="30"/>
      <c r="F485" s="41">
        <f t="shared" si="3"/>
        <v>0</v>
      </c>
      <c r="G485" s="42" t="s">
        <v>1134</v>
      </c>
      <c r="H485" s="60"/>
      <c r="I485" s="44" t="s">
        <v>1901</v>
      </c>
      <c r="J485" s="103" t="s">
        <v>1835</v>
      </c>
      <c r="K485" s="45">
        <v>9786176796466</v>
      </c>
      <c r="L485" s="45">
        <v>2004</v>
      </c>
      <c r="M485" s="45">
        <v>7</v>
      </c>
      <c r="N485" s="103" t="s">
        <v>1664</v>
      </c>
      <c r="O485" s="38" t="s">
        <v>1902</v>
      </c>
      <c r="P485" s="45">
        <v>32858</v>
      </c>
      <c r="Q485" s="46" t="s">
        <v>1903</v>
      </c>
      <c r="R485" s="48">
        <v>0.41499999999999998</v>
      </c>
      <c r="S485" s="45">
        <v>352</v>
      </c>
      <c r="T485" s="45">
        <v>145</v>
      </c>
      <c r="U485" s="45">
        <v>200</v>
      </c>
      <c r="V485" s="44" t="s">
        <v>132</v>
      </c>
      <c r="W485" s="44" t="s">
        <v>77</v>
      </c>
      <c r="X485" s="6"/>
      <c r="Y485" s="6"/>
      <c r="Z485" s="6"/>
      <c r="AA485" s="6"/>
      <c r="AB485" s="6"/>
      <c r="AC485" s="6"/>
      <c r="AD485" s="6"/>
      <c r="AE485" s="6"/>
      <c r="AF485" s="6"/>
      <c r="AG485" s="6"/>
      <c r="AH485" s="6"/>
      <c r="AI485" s="6"/>
      <c r="AJ485" s="6"/>
      <c r="AK485" s="6"/>
      <c r="AL485" s="6"/>
      <c r="AM485" s="6"/>
      <c r="AN485" s="6"/>
      <c r="AO485" s="6"/>
      <c r="AP485" s="6"/>
    </row>
    <row r="486" spans="1:42" ht="11.25" customHeight="1" x14ac:dyDescent="0.3">
      <c r="A486" s="26">
        <v>480</v>
      </c>
      <c r="B486" s="38" t="s">
        <v>1904</v>
      </c>
      <c r="C486" s="39">
        <v>6</v>
      </c>
      <c r="D486" s="40">
        <v>320</v>
      </c>
      <c r="E486" s="30"/>
      <c r="F486" s="41">
        <f t="shared" si="3"/>
        <v>0</v>
      </c>
      <c r="G486" s="42" t="s">
        <v>1134</v>
      </c>
      <c r="H486" s="60"/>
      <c r="I486" s="44" t="s">
        <v>1901</v>
      </c>
      <c r="J486" s="103" t="s">
        <v>1835</v>
      </c>
      <c r="K486" s="45">
        <v>9786176796473</v>
      </c>
      <c r="L486" s="45">
        <v>2005</v>
      </c>
      <c r="M486" s="45">
        <v>2</v>
      </c>
      <c r="N486" s="103" t="s">
        <v>1664</v>
      </c>
      <c r="O486" s="38" t="s">
        <v>1905</v>
      </c>
      <c r="P486" s="45">
        <v>32859</v>
      </c>
      <c r="Q486" s="46" t="s">
        <v>1906</v>
      </c>
      <c r="R486" s="48">
        <v>0.49</v>
      </c>
      <c r="S486" s="45">
        <v>432</v>
      </c>
      <c r="T486" s="45">
        <v>145</v>
      </c>
      <c r="U486" s="45">
        <v>200</v>
      </c>
      <c r="V486" s="44" t="s">
        <v>132</v>
      </c>
      <c r="W486" s="44" t="s">
        <v>77</v>
      </c>
      <c r="X486" s="6"/>
      <c r="Y486" s="6"/>
      <c r="Z486" s="6"/>
      <c r="AA486" s="6"/>
      <c r="AB486" s="6"/>
      <c r="AC486" s="6"/>
      <c r="AD486" s="6"/>
      <c r="AE486" s="6"/>
      <c r="AF486" s="6"/>
      <c r="AG486" s="6"/>
      <c r="AH486" s="6"/>
      <c r="AI486" s="6"/>
      <c r="AJ486" s="6"/>
      <c r="AK486" s="6"/>
      <c r="AL486" s="6"/>
      <c r="AM486" s="6"/>
      <c r="AN486" s="6"/>
      <c r="AO486" s="6"/>
      <c r="AP486" s="6"/>
    </row>
    <row r="487" spans="1:42" ht="11.25" customHeight="1" x14ac:dyDescent="0.3">
      <c r="A487" s="26">
        <v>481</v>
      </c>
      <c r="B487" s="38" t="s">
        <v>1907</v>
      </c>
      <c r="C487" s="39">
        <v>6</v>
      </c>
      <c r="D487" s="40">
        <v>350</v>
      </c>
      <c r="E487" s="30"/>
      <c r="F487" s="41">
        <f t="shared" si="3"/>
        <v>0</v>
      </c>
      <c r="G487" s="42" t="s">
        <v>1134</v>
      </c>
      <c r="I487" s="44" t="s">
        <v>1901</v>
      </c>
      <c r="J487" s="103" t="s">
        <v>1835</v>
      </c>
      <c r="K487" s="45">
        <v>9786176796480</v>
      </c>
      <c r="L487" s="45">
        <v>2005</v>
      </c>
      <c r="M487" s="45">
        <v>9</v>
      </c>
      <c r="N487" s="103" t="s">
        <v>1664</v>
      </c>
      <c r="O487" s="38" t="s">
        <v>1908</v>
      </c>
      <c r="P487" s="45">
        <v>32860</v>
      </c>
      <c r="Q487" s="46" t="s">
        <v>1909</v>
      </c>
      <c r="R487" s="48">
        <v>0.56499999999999995</v>
      </c>
      <c r="S487" s="45">
        <v>520</v>
      </c>
      <c r="T487" s="45">
        <v>145</v>
      </c>
      <c r="U487" s="45">
        <v>200</v>
      </c>
      <c r="V487" s="44" t="s">
        <v>132</v>
      </c>
      <c r="W487" s="44" t="s">
        <v>77</v>
      </c>
      <c r="X487" s="6"/>
      <c r="Y487" s="6"/>
      <c r="Z487" s="6"/>
      <c r="AA487" s="6"/>
      <c r="AB487" s="6"/>
      <c r="AC487" s="6"/>
      <c r="AD487" s="6"/>
      <c r="AE487" s="6"/>
      <c r="AF487" s="6"/>
      <c r="AG487" s="6"/>
      <c r="AH487" s="6"/>
      <c r="AI487" s="6"/>
      <c r="AJ487" s="6"/>
      <c r="AK487" s="6"/>
      <c r="AL487" s="6"/>
      <c r="AM487" s="6"/>
      <c r="AN487" s="6"/>
      <c r="AO487" s="6"/>
      <c r="AP487" s="6"/>
    </row>
    <row r="488" spans="1:42" ht="11.25" customHeight="1" x14ac:dyDescent="0.3">
      <c r="A488" s="26">
        <v>482</v>
      </c>
      <c r="B488" s="38" t="s">
        <v>1910</v>
      </c>
      <c r="C488" s="39">
        <v>10</v>
      </c>
      <c r="D488" s="40">
        <v>280</v>
      </c>
      <c r="E488" s="30"/>
      <c r="F488" s="41">
        <f t="shared" si="3"/>
        <v>0</v>
      </c>
      <c r="G488" s="42" t="s">
        <v>1134</v>
      </c>
      <c r="H488" s="42"/>
      <c r="I488" s="44" t="s">
        <v>1911</v>
      </c>
      <c r="J488" s="103" t="s">
        <v>1897</v>
      </c>
      <c r="K488" s="45">
        <v>9786176797883</v>
      </c>
      <c r="L488" s="45">
        <v>2022</v>
      </c>
      <c r="M488" s="45">
        <v>8</v>
      </c>
      <c r="N488" s="103" t="s">
        <v>1664</v>
      </c>
      <c r="O488" s="38" t="s">
        <v>1912</v>
      </c>
      <c r="P488" s="45">
        <v>161177</v>
      </c>
      <c r="Q488" s="46" t="s">
        <v>1913</v>
      </c>
      <c r="R488" s="48">
        <v>0.35</v>
      </c>
      <c r="S488" s="45">
        <v>80</v>
      </c>
      <c r="T488" s="45">
        <v>160</v>
      </c>
      <c r="U488" s="45">
        <v>250</v>
      </c>
      <c r="V488" s="44" t="s">
        <v>1914</v>
      </c>
      <c r="W488" s="44" t="s">
        <v>38</v>
      </c>
      <c r="X488" s="6"/>
      <c r="Y488" s="6"/>
      <c r="Z488" s="6"/>
      <c r="AA488" s="6"/>
      <c r="AB488" s="6"/>
      <c r="AC488" s="6"/>
      <c r="AD488" s="6"/>
      <c r="AE488" s="6"/>
      <c r="AF488" s="6"/>
      <c r="AG488" s="6"/>
      <c r="AH488" s="6"/>
      <c r="AI488" s="6"/>
      <c r="AJ488" s="6"/>
      <c r="AK488" s="6"/>
      <c r="AL488" s="6"/>
      <c r="AM488" s="6"/>
      <c r="AN488" s="6"/>
      <c r="AO488" s="6"/>
      <c r="AP488" s="6"/>
    </row>
    <row r="489" spans="1:42" ht="11.25" customHeight="1" x14ac:dyDescent="0.3">
      <c r="A489" s="26">
        <v>483</v>
      </c>
      <c r="B489" s="38" t="s">
        <v>1915</v>
      </c>
      <c r="C489" s="39">
        <v>10</v>
      </c>
      <c r="D489" s="40">
        <v>250</v>
      </c>
      <c r="E489" s="30"/>
      <c r="F489" s="41">
        <f t="shared" si="3"/>
        <v>0</v>
      </c>
      <c r="G489" s="42" t="s">
        <v>1134</v>
      </c>
      <c r="H489" s="60"/>
      <c r="I489" s="44" t="s">
        <v>1916</v>
      </c>
      <c r="J489" s="103" t="s">
        <v>1897</v>
      </c>
      <c r="K489" s="45">
        <v>9789664480687</v>
      </c>
      <c r="L489" s="45">
        <v>2023</v>
      </c>
      <c r="M489" s="45">
        <v>7</v>
      </c>
      <c r="N489" s="103" t="s">
        <v>1664</v>
      </c>
      <c r="O489" s="38" t="s">
        <v>1917</v>
      </c>
      <c r="P489" s="45">
        <v>196113</v>
      </c>
      <c r="Q489" s="46" t="s">
        <v>1918</v>
      </c>
      <c r="R489" s="47">
        <v>0.32800000000000001</v>
      </c>
      <c r="S489" s="45">
        <v>88</v>
      </c>
      <c r="T489" s="45">
        <v>170</v>
      </c>
      <c r="U489" s="45">
        <v>215</v>
      </c>
      <c r="V489" s="44" t="s">
        <v>1201</v>
      </c>
      <c r="W489" s="44" t="s">
        <v>38</v>
      </c>
      <c r="X489" s="6"/>
      <c r="Y489" s="6"/>
      <c r="Z489" s="6"/>
      <c r="AA489" s="6"/>
      <c r="AB489" s="6"/>
      <c r="AC489" s="6"/>
      <c r="AD489" s="6"/>
      <c r="AE489" s="6"/>
      <c r="AF489" s="6"/>
      <c r="AG489" s="6"/>
      <c r="AH489" s="6"/>
      <c r="AI489" s="6"/>
      <c r="AJ489" s="6"/>
      <c r="AK489" s="6"/>
      <c r="AL489" s="6"/>
      <c r="AM489" s="6"/>
      <c r="AN489" s="6"/>
      <c r="AO489" s="6"/>
      <c r="AP489" s="6"/>
    </row>
    <row r="490" spans="1:42" ht="11.25" customHeight="1" x14ac:dyDescent="0.3">
      <c r="A490" s="26">
        <v>484</v>
      </c>
      <c r="B490" s="38" t="s">
        <v>1919</v>
      </c>
      <c r="C490" s="39">
        <v>10</v>
      </c>
      <c r="D490" s="40">
        <v>200</v>
      </c>
      <c r="E490" s="30"/>
      <c r="F490" s="41">
        <f t="shared" si="3"/>
        <v>0</v>
      </c>
      <c r="G490" s="42" t="s">
        <v>1220</v>
      </c>
      <c r="H490" s="42"/>
      <c r="I490" s="44" t="s">
        <v>50</v>
      </c>
      <c r="J490" s="103" t="s">
        <v>1897</v>
      </c>
      <c r="K490" s="45">
        <v>9789664480618</v>
      </c>
      <c r="L490" s="45">
        <v>2022</v>
      </c>
      <c r="M490" s="45">
        <v>12</v>
      </c>
      <c r="N490" s="103" t="s">
        <v>1664</v>
      </c>
      <c r="O490" s="38" t="s">
        <v>1920</v>
      </c>
      <c r="P490" s="45">
        <v>179156</v>
      </c>
      <c r="Q490" s="46" t="s">
        <v>1921</v>
      </c>
      <c r="R490" s="48">
        <v>0.255</v>
      </c>
      <c r="S490" s="45">
        <v>32</v>
      </c>
      <c r="T490" s="45">
        <v>240</v>
      </c>
      <c r="U490" s="45">
        <v>170</v>
      </c>
      <c r="V490" s="44" t="s">
        <v>1615</v>
      </c>
      <c r="W490" s="44" t="s">
        <v>38</v>
      </c>
      <c r="X490" s="6"/>
      <c r="Y490" s="6"/>
      <c r="Z490" s="6"/>
      <c r="AA490" s="6"/>
      <c r="AB490" s="6"/>
      <c r="AC490" s="6"/>
      <c r="AD490" s="6"/>
      <c r="AE490" s="6"/>
      <c r="AF490" s="6"/>
      <c r="AG490" s="6"/>
      <c r="AH490" s="6"/>
      <c r="AI490" s="6"/>
      <c r="AJ490" s="6"/>
      <c r="AK490" s="6"/>
      <c r="AL490" s="6"/>
      <c r="AM490" s="6"/>
      <c r="AN490" s="6"/>
      <c r="AO490" s="6"/>
      <c r="AP490" s="6"/>
    </row>
    <row r="491" spans="1:42" ht="11.25" hidden="1" customHeight="1" x14ac:dyDescent="0.3">
      <c r="A491" s="26">
        <v>485</v>
      </c>
      <c r="B491" s="38" t="s">
        <v>1922</v>
      </c>
      <c r="C491" s="39">
        <v>10</v>
      </c>
      <c r="D491" s="40">
        <v>300</v>
      </c>
      <c r="E491" s="30"/>
      <c r="F491" s="41">
        <f t="shared" si="3"/>
        <v>0</v>
      </c>
      <c r="G491" s="42" t="s">
        <v>1220</v>
      </c>
      <c r="H491" s="60" t="s">
        <v>60</v>
      </c>
      <c r="I491" s="44" t="s">
        <v>984</v>
      </c>
      <c r="J491" s="103" t="s">
        <v>1897</v>
      </c>
      <c r="K491" s="45">
        <v>9789664480670</v>
      </c>
      <c r="L491" s="45">
        <v>2022</v>
      </c>
      <c r="M491" s="45">
        <v>12</v>
      </c>
      <c r="N491" s="103" t="s">
        <v>1664</v>
      </c>
      <c r="O491" s="38" t="s">
        <v>1923</v>
      </c>
      <c r="P491" s="45">
        <v>179303</v>
      </c>
      <c r="Q491" s="46" t="s">
        <v>1924</v>
      </c>
      <c r="R491" s="48">
        <v>0.36699999999999999</v>
      </c>
      <c r="S491" s="45">
        <v>48</v>
      </c>
      <c r="T491" s="45">
        <v>220</v>
      </c>
      <c r="U491" s="45">
        <v>220</v>
      </c>
      <c r="V491" s="44" t="s">
        <v>1160</v>
      </c>
      <c r="W491" s="44" t="s">
        <v>38</v>
      </c>
      <c r="X491" s="6"/>
      <c r="Y491" s="6"/>
      <c r="Z491" s="6"/>
      <c r="AA491" s="6"/>
      <c r="AB491" s="6"/>
      <c r="AC491" s="6"/>
      <c r="AD491" s="6"/>
      <c r="AE491" s="6"/>
      <c r="AF491" s="6"/>
      <c r="AG491" s="6"/>
      <c r="AH491" s="6"/>
      <c r="AI491" s="6"/>
      <c r="AJ491" s="6"/>
      <c r="AK491" s="6"/>
      <c r="AL491" s="6"/>
      <c r="AM491" s="6"/>
      <c r="AN491" s="6"/>
      <c r="AO491" s="6"/>
      <c r="AP491" s="6"/>
    </row>
    <row r="492" spans="1:42" ht="11.25" customHeight="1" x14ac:dyDescent="0.3">
      <c r="A492" s="26">
        <v>486</v>
      </c>
      <c r="B492" s="38" t="s">
        <v>1925</v>
      </c>
      <c r="C492" s="39">
        <v>20</v>
      </c>
      <c r="D492" s="40">
        <v>150</v>
      </c>
      <c r="E492" s="30"/>
      <c r="F492" s="41">
        <f t="shared" si="3"/>
        <v>0</v>
      </c>
      <c r="G492" s="42" t="s">
        <v>1220</v>
      </c>
      <c r="H492" s="60"/>
      <c r="I492" s="44" t="s">
        <v>1926</v>
      </c>
      <c r="J492" s="103" t="s">
        <v>1927</v>
      </c>
      <c r="K492" s="45">
        <v>9786176797555</v>
      </c>
      <c r="L492" s="45">
        <v>2019</v>
      </c>
      <c r="M492" s="45">
        <v>12</v>
      </c>
      <c r="N492" s="103" t="s">
        <v>1664</v>
      </c>
      <c r="O492" s="38" t="s">
        <v>1928</v>
      </c>
      <c r="P492" s="45">
        <v>202659</v>
      </c>
      <c r="Q492" s="46" t="s">
        <v>1929</v>
      </c>
      <c r="R492" s="47">
        <v>0.17799999999999999</v>
      </c>
      <c r="S492" s="45">
        <v>176</v>
      </c>
      <c r="T492" s="45">
        <v>130</v>
      </c>
      <c r="U492" s="45">
        <v>185</v>
      </c>
      <c r="V492" s="44" t="s">
        <v>301</v>
      </c>
      <c r="W492" s="44" t="s">
        <v>77</v>
      </c>
      <c r="X492" s="6"/>
      <c r="Y492" s="6"/>
      <c r="Z492" s="6"/>
      <c r="AA492" s="6"/>
      <c r="AB492" s="6"/>
      <c r="AC492" s="6"/>
      <c r="AD492" s="6"/>
      <c r="AE492" s="6"/>
      <c r="AF492" s="6"/>
      <c r="AG492" s="6"/>
      <c r="AH492" s="6"/>
      <c r="AI492" s="6"/>
      <c r="AJ492" s="6"/>
      <c r="AK492" s="6"/>
      <c r="AL492" s="6"/>
      <c r="AM492" s="6"/>
      <c r="AN492" s="6"/>
      <c r="AO492" s="6"/>
      <c r="AP492" s="6"/>
    </row>
    <row r="493" spans="1:42" ht="11.25" customHeight="1" x14ac:dyDescent="0.3">
      <c r="A493" s="26">
        <v>487</v>
      </c>
      <c r="B493" s="38" t="s">
        <v>1930</v>
      </c>
      <c r="C493" s="39">
        <v>20</v>
      </c>
      <c r="D493" s="40">
        <v>150</v>
      </c>
      <c r="E493" s="30"/>
      <c r="F493" s="41">
        <f t="shared" si="3"/>
        <v>0</v>
      </c>
      <c r="G493" s="42" t="s">
        <v>1220</v>
      </c>
      <c r="H493" s="42"/>
      <c r="I493" s="44" t="s">
        <v>1926</v>
      </c>
      <c r="J493" s="103" t="s">
        <v>1927</v>
      </c>
      <c r="K493" s="45">
        <v>9786176797906</v>
      </c>
      <c r="L493" s="45">
        <v>2020</v>
      </c>
      <c r="M493" s="45">
        <v>6</v>
      </c>
      <c r="N493" s="103" t="s">
        <v>1664</v>
      </c>
      <c r="O493" s="38" t="s">
        <v>1931</v>
      </c>
      <c r="P493" s="45">
        <v>210752</v>
      </c>
      <c r="Q493" s="46" t="s">
        <v>1932</v>
      </c>
      <c r="R493" s="48">
        <v>0.17</v>
      </c>
      <c r="S493" s="45">
        <v>152</v>
      </c>
      <c r="T493" s="45">
        <v>130</v>
      </c>
      <c r="U493" s="45">
        <v>185</v>
      </c>
      <c r="V493" s="44" t="s">
        <v>301</v>
      </c>
      <c r="W493" s="44" t="s">
        <v>77</v>
      </c>
      <c r="X493" s="6"/>
      <c r="Y493" s="6"/>
      <c r="Z493" s="6"/>
      <c r="AA493" s="6"/>
      <c r="AB493" s="6"/>
      <c r="AC493" s="6"/>
      <c r="AD493" s="6"/>
      <c r="AE493" s="6"/>
      <c r="AF493" s="6"/>
      <c r="AG493" s="6"/>
      <c r="AH493" s="6"/>
      <c r="AI493" s="6"/>
      <c r="AJ493" s="6"/>
      <c r="AK493" s="6"/>
      <c r="AL493" s="6"/>
      <c r="AM493" s="6"/>
      <c r="AN493" s="6"/>
      <c r="AO493" s="6"/>
      <c r="AP493" s="6"/>
    </row>
    <row r="494" spans="1:42" ht="11.25" customHeight="1" x14ac:dyDescent="0.3">
      <c r="A494" s="26">
        <v>488</v>
      </c>
      <c r="B494" s="38" t="s">
        <v>1933</v>
      </c>
      <c r="C494" s="39">
        <v>20</v>
      </c>
      <c r="D494" s="40">
        <v>150</v>
      </c>
      <c r="E494" s="30"/>
      <c r="F494" s="41">
        <f t="shared" si="3"/>
        <v>0</v>
      </c>
      <c r="G494" s="42" t="s">
        <v>1220</v>
      </c>
      <c r="H494" s="61"/>
      <c r="I494" s="44" t="s">
        <v>1926</v>
      </c>
      <c r="J494" s="103" t="s">
        <v>1927</v>
      </c>
      <c r="K494" s="45">
        <v>9786176798064</v>
      </c>
      <c r="L494" s="45">
        <v>2020</v>
      </c>
      <c r="M494" s="45">
        <v>9</v>
      </c>
      <c r="N494" s="103" t="s">
        <v>1664</v>
      </c>
      <c r="O494" s="38" t="s">
        <v>1934</v>
      </c>
      <c r="P494" s="45">
        <v>215292</v>
      </c>
      <c r="Q494" s="46" t="s">
        <v>1935</v>
      </c>
      <c r="R494" s="48">
        <v>0.17599999999999999</v>
      </c>
      <c r="S494" s="45">
        <v>176</v>
      </c>
      <c r="T494" s="45">
        <v>130</v>
      </c>
      <c r="U494" s="45">
        <v>185</v>
      </c>
      <c r="V494" s="44" t="s">
        <v>301</v>
      </c>
      <c r="W494" s="44" t="s">
        <v>77</v>
      </c>
      <c r="X494" s="6"/>
      <c r="Y494" s="6"/>
      <c r="Z494" s="6"/>
      <c r="AA494" s="6"/>
      <c r="AB494" s="6"/>
      <c r="AC494" s="6"/>
      <c r="AD494" s="6"/>
      <c r="AE494" s="6"/>
      <c r="AF494" s="6"/>
      <c r="AG494" s="6"/>
      <c r="AH494" s="6"/>
      <c r="AI494" s="6"/>
      <c r="AJ494" s="6"/>
      <c r="AK494" s="6"/>
      <c r="AL494" s="6"/>
      <c r="AM494" s="6"/>
      <c r="AN494" s="6"/>
      <c r="AO494" s="6"/>
      <c r="AP494" s="6"/>
    </row>
    <row r="495" spans="1:42" ht="11.25" customHeight="1" x14ac:dyDescent="0.3">
      <c r="A495" s="26">
        <v>489</v>
      </c>
      <c r="B495" s="38" t="s">
        <v>1936</v>
      </c>
      <c r="C495" s="39">
        <v>20</v>
      </c>
      <c r="D495" s="40">
        <v>150</v>
      </c>
      <c r="E495" s="30"/>
      <c r="F495" s="41">
        <f t="shared" si="3"/>
        <v>0</v>
      </c>
      <c r="G495" s="42" t="s">
        <v>1220</v>
      </c>
      <c r="H495" s="60"/>
      <c r="I495" s="44" t="s">
        <v>1926</v>
      </c>
      <c r="J495" s="103" t="s">
        <v>1927</v>
      </c>
      <c r="K495" s="45">
        <v>9786176798682</v>
      </c>
      <c r="L495" s="45">
        <v>2021</v>
      </c>
      <c r="M495" s="45">
        <v>2</v>
      </c>
      <c r="N495" s="103" t="s">
        <v>1664</v>
      </c>
      <c r="O495" s="38" t="s">
        <v>1937</v>
      </c>
      <c r="P495" s="45">
        <v>144261</v>
      </c>
      <c r="Q495" s="46" t="s">
        <v>1938</v>
      </c>
      <c r="R495" s="48">
        <v>0.18</v>
      </c>
      <c r="S495" s="45">
        <v>176</v>
      </c>
      <c r="T495" s="45">
        <v>130</v>
      </c>
      <c r="U495" s="45">
        <v>185</v>
      </c>
      <c r="V495" s="44" t="s">
        <v>301</v>
      </c>
      <c r="W495" s="44" t="s">
        <v>77</v>
      </c>
      <c r="X495" s="6"/>
      <c r="Y495" s="6"/>
      <c r="Z495" s="6"/>
      <c r="AA495" s="6"/>
      <c r="AB495" s="6"/>
      <c r="AC495" s="6"/>
      <c r="AD495" s="6"/>
      <c r="AE495" s="6"/>
      <c r="AF495" s="6"/>
      <c r="AG495" s="6"/>
      <c r="AH495" s="6"/>
      <c r="AI495" s="6"/>
      <c r="AJ495" s="6"/>
      <c r="AK495" s="6"/>
      <c r="AL495" s="6"/>
      <c r="AM495" s="6"/>
      <c r="AN495" s="6"/>
      <c r="AO495" s="6"/>
      <c r="AP495" s="6"/>
    </row>
    <row r="496" spans="1:42" ht="11.25" customHeight="1" x14ac:dyDescent="0.3">
      <c r="A496" s="26">
        <v>490</v>
      </c>
      <c r="B496" s="38" t="s">
        <v>1939</v>
      </c>
      <c r="C496" s="39">
        <v>20</v>
      </c>
      <c r="D496" s="40">
        <v>150</v>
      </c>
      <c r="E496" s="30"/>
      <c r="F496" s="41">
        <f t="shared" si="3"/>
        <v>0</v>
      </c>
      <c r="G496" s="42" t="s">
        <v>1220</v>
      </c>
      <c r="H496" s="42"/>
      <c r="I496" s="44" t="s">
        <v>1926</v>
      </c>
      <c r="J496" s="103" t="s">
        <v>1927</v>
      </c>
      <c r="K496" s="45">
        <v>9786176798767</v>
      </c>
      <c r="L496" s="45">
        <v>2021</v>
      </c>
      <c r="M496" s="45">
        <v>5</v>
      </c>
      <c r="N496" s="103" t="s">
        <v>1664</v>
      </c>
      <c r="O496" s="38" t="s">
        <v>1940</v>
      </c>
      <c r="P496" s="45">
        <v>148758</v>
      </c>
      <c r="Q496" s="46" t="s">
        <v>1941</v>
      </c>
      <c r="R496" s="48">
        <v>0.183</v>
      </c>
      <c r="S496" s="45">
        <v>176</v>
      </c>
      <c r="T496" s="45">
        <v>130</v>
      </c>
      <c r="U496" s="45">
        <v>185</v>
      </c>
      <c r="V496" s="44" t="s">
        <v>301</v>
      </c>
      <c r="W496" s="44" t="s">
        <v>77</v>
      </c>
      <c r="X496" s="6"/>
      <c r="Y496" s="6"/>
      <c r="Z496" s="6"/>
      <c r="AA496" s="6"/>
      <c r="AB496" s="6"/>
      <c r="AC496" s="6"/>
      <c r="AD496" s="6"/>
      <c r="AE496" s="6"/>
      <c r="AF496" s="6"/>
      <c r="AG496" s="6"/>
      <c r="AH496" s="6"/>
      <c r="AI496" s="6"/>
      <c r="AJ496" s="6"/>
      <c r="AK496" s="6"/>
      <c r="AL496" s="6"/>
      <c r="AM496" s="6"/>
      <c r="AN496" s="6"/>
      <c r="AO496" s="6"/>
      <c r="AP496" s="6"/>
    </row>
    <row r="497" spans="1:42" ht="11.25" customHeight="1" x14ac:dyDescent="0.3">
      <c r="A497" s="26">
        <v>491</v>
      </c>
      <c r="B497" s="38" t="s">
        <v>1942</v>
      </c>
      <c r="C497" s="39">
        <v>20</v>
      </c>
      <c r="D497" s="40">
        <v>150</v>
      </c>
      <c r="E497" s="30"/>
      <c r="F497" s="41">
        <f t="shared" si="3"/>
        <v>0</v>
      </c>
      <c r="G497" s="42" t="s">
        <v>1220</v>
      </c>
      <c r="H497" s="42"/>
      <c r="I497" s="44" t="s">
        <v>1926</v>
      </c>
      <c r="J497" s="103" t="s">
        <v>1927</v>
      </c>
      <c r="K497" s="45">
        <v>9789664480458</v>
      </c>
      <c r="L497" s="45">
        <v>2022</v>
      </c>
      <c r="M497" s="45">
        <v>10</v>
      </c>
      <c r="N497" s="103" t="s">
        <v>1664</v>
      </c>
      <c r="O497" s="38" t="s">
        <v>1943</v>
      </c>
      <c r="P497" s="45">
        <v>176570</v>
      </c>
      <c r="Q497" s="46" t="s">
        <v>1944</v>
      </c>
      <c r="R497" s="48">
        <v>0.185</v>
      </c>
      <c r="S497" s="45">
        <v>176</v>
      </c>
      <c r="T497" s="45">
        <v>130</v>
      </c>
      <c r="U497" s="45">
        <v>185</v>
      </c>
      <c r="V497" s="44" t="s">
        <v>301</v>
      </c>
      <c r="W497" s="44" t="s">
        <v>77</v>
      </c>
      <c r="X497" s="6"/>
      <c r="Y497" s="6"/>
      <c r="Z497" s="6"/>
      <c r="AA497" s="6"/>
      <c r="AB497" s="6"/>
      <c r="AC497" s="6"/>
      <c r="AD497" s="6"/>
      <c r="AE497" s="6"/>
      <c r="AF497" s="6"/>
      <c r="AG497" s="6"/>
      <c r="AH497" s="6"/>
      <c r="AI497" s="6"/>
      <c r="AJ497" s="6"/>
      <c r="AK497" s="6"/>
      <c r="AL497" s="6"/>
      <c r="AM497" s="6"/>
      <c r="AN497" s="6"/>
      <c r="AO497" s="6"/>
      <c r="AP497" s="6"/>
    </row>
    <row r="498" spans="1:42" ht="11.25" customHeight="1" x14ac:dyDescent="0.3">
      <c r="A498" s="26">
        <v>492</v>
      </c>
      <c r="B498" s="27" t="s">
        <v>1945</v>
      </c>
      <c r="C498" s="28">
        <v>20</v>
      </c>
      <c r="D498" s="29">
        <v>150</v>
      </c>
      <c r="E498" s="30"/>
      <c r="F498" s="31">
        <f t="shared" si="3"/>
        <v>0</v>
      </c>
      <c r="G498" s="32" t="s">
        <v>1220</v>
      </c>
      <c r="H498" s="99" t="s">
        <v>79</v>
      </c>
      <c r="I498" s="34" t="s">
        <v>1926</v>
      </c>
      <c r="J498" s="97" t="s">
        <v>1927</v>
      </c>
      <c r="K498" s="35">
        <v>9789666799657</v>
      </c>
      <c r="L498" s="35">
        <v>2021</v>
      </c>
      <c r="M498" s="35">
        <v>11</v>
      </c>
      <c r="N498" s="97" t="s">
        <v>1664</v>
      </c>
      <c r="O498" s="27" t="s">
        <v>1946</v>
      </c>
      <c r="P498" s="35">
        <v>158531</v>
      </c>
      <c r="Q498" s="36" t="s">
        <v>1947</v>
      </c>
      <c r="R498" s="98">
        <v>0.20799999999999999</v>
      </c>
      <c r="S498" s="35">
        <v>208</v>
      </c>
      <c r="T498" s="35">
        <v>130</v>
      </c>
      <c r="U498" s="35">
        <v>185</v>
      </c>
      <c r="V498" s="34" t="s">
        <v>301</v>
      </c>
      <c r="W498" s="34" t="s">
        <v>77</v>
      </c>
      <c r="X498" s="6"/>
      <c r="Y498" s="6"/>
      <c r="Z498" s="6"/>
      <c r="AA498" s="6"/>
      <c r="AB498" s="6"/>
      <c r="AC498" s="6"/>
      <c r="AD498" s="6"/>
      <c r="AE498" s="6"/>
      <c r="AF498" s="6"/>
      <c r="AG498" s="6"/>
      <c r="AH498" s="6"/>
      <c r="AI498" s="6"/>
      <c r="AJ498" s="6"/>
      <c r="AK498" s="6"/>
      <c r="AL498" s="6"/>
      <c r="AM498" s="6"/>
      <c r="AN498" s="6"/>
      <c r="AO498" s="6"/>
      <c r="AP498" s="6"/>
    </row>
    <row r="499" spans="1:42" ht="11.25" customHeight="1" x14ac:dyDescent="0.3">
      <c r="A499" s="26">
        <v>493</v>
      </c>
      <c r="B499" s="27" t="s">
        <v>1948</v>
      </c>
      <c r="C499" s="63">
        <v>20</v>
      </c>
      <c r="D499" s="29">
        <v>150</v>
      </c>
      <c r="E499" s="30"/>
      <c r="F499" s="31">
        <f t="shared" si="3"/>
        <v>0</v>
      </c>
      <c r="G499" s="32" t="s">
        <v>1220</v>
      </c>
      <c r="H499" s="32" t="s">
        <v>79</v>
      </c>
      <c r="I499" s="34" t="s">
        <v>1926</v>
      </c>
      <c r="J499" s="97" t="s">
        <v>1927</v>
      </c>
      <c r="K499" s="35">
        <v>9789664480014</v>
      </c>
      <c r="L499" s="35">
        <v>2022</v>
      </c>
      <c r="M499" s="35">
        <v>6</v>
      </c>
      <c r="N499" s="97" t="s">
        <v>1664</v>
      </c>
      <c r="O499" s="27" t="s">
        <v>1949</v>
      </c>
      <c r="P499" s="35">
        <v>168309</v>
      </c>
      <c r="Q499" s="36" t="s">
        <v>1950</v>
      </c>
      <c r="R499" s="37">
        <v>0.185</v>
      </c>
      <c r="S499" s="35">
        <v>176</v>
      </c>
      <c r="T499" s="35">
        <v>130</v>
      </c>
      <c r="U499" s="35">
        <v>185</v>
      </c>
      <c r="V499" s="34" t="s">
        <v>301</v>
      </c>
      <c r="W499" s="34" t="s">
        <v>77</v>
      </c>
      <c r="X499" s="6"/>
      <c r="Y499" s="6"/>
      <c r="Z499" s="6"/>
      <c r="AA499" s="6"/>
      <c r="AB499" s="6"/>
      <c r="AC499" s="6"/>
      <c r="AD499" s="6"/>
      <c r="AE499" s="6"/>
      <c r="AF499" s="6"/>
      <c r="AG499" s="6"/>
      <c r="AH499" s="6"/>
      <c r="AI499" s="6"/>
      <c r="AJ499" s="6"/>
      <c r="AK499" s="6"/>
      <c r="AL499" s="6"/>
      <c r="AM499" s="6"/>
      <c r="AN499" s="6"/>
      <c r="AO499" s="6"/>
      <c r="AP499" s="6"/>
    </row>
    <row r="500" spans="1:42" ht="11.25" customHeight="1" x14ac:dyDescent="0.3">
      <c r="A500" s="26">
        <v>494</v>
      </c>
      <c r="B500" s="38" t="s">
        <v>1951</v>
      </c>
      <c r="C500" s="39">
        <v>20</v>
      </c>
      <c r="D500" s="40">
        <v>150</v>
      </c>
      <c r="E500" s="30"/>
      <c r="F500" s="41">
        <f t="shared" si="3"/>
        <v>0</v>
      </c>
      <c r="G500" s="42" t="s">
        <v>1220</v>
      </c>
      <c r="H500" s="42"/>
      <c r="I500" s="44" t="s">
        <v>1926</v>
      </c>
      <c r="J500" s="103" t="s">
        <v>1927</v>
      </c>
      <c r="K500" s="45">
        <v>9789664481004</v>
      </c>
      <c r="L500" s="45">
        <v>2023</v>
      </c>
      <c r="M500" s="45">
        <v>4</v>
      </c>
      <c r="N500" s="103" t="s">
        <v>1664</v>
      </c>
      <c r="O500" s="38" t="s">
        <v>1952</v>
      </c>
      <c r="P500" s="45">
        <v>188238</v>
      </c>
      <c r="Q500" s="46" t="s">
        <v>1953</v>
      </c>
      <c r="R500" s="48">
        <v>0.17799999999999999</v>
      </c>
      <c r="S500" s="45">
        <v>168</v>
      </c>
      <c r="T500" s="45">
        <v>130</v>
      </c>
      <c r="U500" s="45">
        <v>185</v>
      </c>
      <c r="V500" s="44" t="s">
        <v>301</v>
      </c>
      <c r="W500" s="44" t="s">
        <v>77</v>
      </c>
      <c r="X500" s="6"/>
      <c r="Y500" s="6"/>
      <c r="Z500" s="6"/>
      <c r="AA500" s="6"/>
      <c r="AB500" s="6"/>
      <c r="AC500" s="6"/>
      <c r="AD500" s="6"/>
      <c r="AE500" s="6"/>
      <c r="AF500" s="6"/>
      <c r="AG500" s="6"/>
      <c r="AH500" s="6"/>
      <c r="AI500" s="6"/>
      <c r="AJ500" s="6"/>
      <c r="AK500" s="6"/>
      <c r="AL500" s="6"/>
      <c r="AM500" s="6"/>
      <c r="AN500" s="6"/>
      <c r="AO500" s="6"/>
      <c r="AP500" s="6"/>
    </row>
    <row r="501" spans="1:42" ht="11.25" customHeight="1" x14ac:dyDescent="0.3">
      <c r="A501" s="26">
        <v>495</v>
      </c>
      <c r="B501" s="38" t="s">
        <v>1954</v>
      </c>
      <c r="C501" s="39">
        <v>18</v>
      </c>
      <c r="D501" s="40">
        <v>150</v>
      </c>
      <c r="E501" s="30"/>
      <c r="F501" s="41">
        <f t="shared" si="3"/>
        <v>0</v>
      </c>
      <c r="G501" s="42" t="s">
        <v>1220</v>
      </c>
      <c r="H501" s="60"/>
      <c r="I501" s="44" t="s">
        <v>1926</v>
      </c>
      <c r="J501" s="103" t="s">
        <v>1927</v>
      </c>
      <c r="K501" s="45">
        <v>9789664481790</v>
      </c>
      <c r="L501" s="45">
        <v>2023</v>
      </c>
      <c r="M501" s="45">
        <v>8</v>
      </c>
      <c r="N501" s="103" t="s">
        <v>1664</v>
      </c>
      <c r="O501" s="38" t="s">
        <v>1955</v>
      </c>
      <c r="P501" s="45">
        <v>198793</v>
      </c>
      <c r="Q501" s="46" t="s">
        <v>1956</v>
      </c>
      <c r="R501" s="48">
        <v>0.186</v>
      </c>
      <c r="S501" s="45">
        <v>176</v>
      </c>
      <c r="T501" s="45">
        <v>130</v>
      </c>
      <c r="U501" s="45">
        <v>185</v>
      </c>
      <c r="V501" s="44" t="s">
        <v>301</v>
      </c>
      <c r="W501" s="44" t="s">
        <v>77</v>
      </c>
      <c r="X501" s="6"/>
      <c r="Y501" s="6"/>
      <c r="Z501" s="6"/>
      <c r="AA501" s="6"/>
      <c r="AB501" s="6"/>
      <c r="AC501" s="6"/>
      <c r="AD501" s="6"/>
      <c r="AE501" s="6"/>
      <c r="AF501" s="6"/>
      <c r="AG501" s="6"/>
      <c r="AH501" s="6"/>
      <c r="AI501" s="6"/>
      <c r="AJ501" s="6"/>
      <c r="AK501" s="6"/>
      <c r="AL501" s="6"/>
      <c r="AM501" s="6"/>
      <c r="AN501" s="6"/>
      <c r="AO501" s="6"/>
      <c r="AP501" s="6"/>
    </row>
    <row r="502" spans="1:42" ht="11.25" customHeight="1" x14ac:dyDescent="0.3">
      <c r="A502" s="26">
        <v>496</v>
      </c>
      <c r="B502" s="49" t="s">
        <v>1957</v>
      </c>
      <c r="C502" s="50">
        <v>20</v>
      </c>
      <c r="D502" s="51">
        <v>150</v>
      </c>
      <c r="E502" s="30"/>
      <c r="F502" s="52">
        <f t="shared" si="3"/>
        <v>0</v>
      </c>
      <c r="G502" s="53" t="s">
        <v>1220</v>
      </c>
      <c r="H502" s="54" t="s">
        <v>49</v>
      </c>
      <c r="I502" s="55" t="s">
        <v>1926</v>
      </c>
      <c r="J502" s="100" t="s">
        <v>1927</v>
      </c>
      <c r="K502" s="56">
        <v>9789664481806</v>
      </c>
      <c r="L502" s="56">
        <v>2023</v>
      </c>
      <c r="M502" s="56">
        <v>12</v>
      </c>
      <c r="N502" s="100" t="s">
        <v>1664</v>
      </c>
      <c r="O502" s="49" t="s">
        <v>1958</v>
      </c>
      <c r="P502" s="56">
        <v>203606</v>
      </c>
      <c r="Q502" s="57">
        <v>5.00000000001172E+16</v>
      </c>
      <c r="R502" s="78">
        <v>0.18099999999999999</v>
      </c>
      <c r="S502" s="56">
        <v>176</v>
      </c>
      <c r="T502" s="56">
        <v>130</v>
      </c>
      <c r="U502" s="56">
        <v>185</v>
      </c>
      <c r="V502" s="55" t="s">
        <v>301</v>
      </c>
      <c r="W502" s="55" t="s">
        <v>77</v>
      </c>
      <c r="X502" s="6"/>
      <c r="Y502" s="6"/>
      <c r="Z502" s="6"/>
      <c r="AA502" s="6"/>
      <c r="AB502" s="6"/>
      <c r="AC502" s="6"/>
      <c r="AD502" s="6"/>
      <c r="AE502" s="6"/>
      <c r="AF502" s="6"/>
      <c r="AG502" s="6"/>
      <c r="AH502" s="6"/>
      <c r="AI502" s="6"/>
      <c r="AJ502" s="6"/>
      <c r="AK502" s="6"/>
      <c r="AL502" s="6"/>
      <c r="AM502" s="6"/>
      <c r="AN502" s="6"/>
      <c r="AO502" s="6"/>
      <c r="AP502" s="6"/>
    </row>
    <row r="503" spans="1:42" ht="11.25" customHeight="1" x14ac:dyDescent="0.3">
      <c r="A503" s="26">
        <v>497</v>
      </c>
      <c r="B503" s="38" t="s">
        <v>1959</v>
      </c>
      <c r="C503" s="39">
        <v>20</v>
      </c>
      <c r="D503" s="40">
        <v>150</v>
      </c>
      <c r="E503" s="30"/>
      <c r="F503" s="41">
        <f t="shared" si="3"/>
        <v>0</v>
      </c>
      <c r="G503" s="42" t="s">
        <v>1220</v>
      </c>
      <c r="H503" s="60"/>
      <c r="I503" s="44" t="s">
        <v>1960</v>
      </c>
      <c r="J503" s="103" t="s">
        <v>1927</v>
      </c>
      <c r="K503" s="45">
        <v>9786176791096</v>
      </c>
      <c r="L503" s="45">
        <v>2015</v>
      </c>
      <c r="M503" s="45">
        <v>6</v>
      </c>
      <c r="N503" s="103" t="s">
        <v>1664</v>
      </c>
      <c r="O503" s="38" t="s">
        <v>1961</v>
      </c>
      <c r="P503" s="45">
        <v>105570</v>
      </c>
      <c r="Q503" s="46" t="s">
        <v>1962</v>
      </c>
      <c r="R503" s="47">
        <v>0.155</v>
      </c>
      <c r="S503" s="45">
        <v>144</v>
      </c>
      <c r="T503" s="45">
        <v>130</v>
      </c>
      <c r="U503" s="45">
        <v>185</v>
      </c>
      <c r="V503" s="44" t="s">
        <v>301</v>
      </c>
      <c r="W503" s="44" t="s">
        <v>77</v>
      </c>
      <c r="X503" s="6"/>
      <c r="Y503" s="6"/>
      <c r="Z503" s="6"/>
      <c r="AA503" s="6"/>
      <c r="AB503" s="6"/>
      <c r="AC503" s="6"/>
      <c r="AD503" s="6"/>
      <c r="AE503" s="6"/>
      <c r="AF503" s="6"/>
      <c r="AG503" s="6"/>
      <c r="AH503" s="6"/>
      <c r="AI503" s="6"/>
      <c r="AJ503" s="6"/>
      <c r="AK503" s="6"/>
      <c r="AL503" s="6"/>
      <c r="AM503" s="6"/>
      <c r="AN503" s="6"/>
      <c r="AO503" s="6"/>
      <c r="AP503" s="6"/>
    </row>
    <row r="504" spans="1:42" ht="11.25" customHeight="1" x14ac:dyDescent="0.3">
      <c r="A504" s="26">
        <v>498</v>
      </c>
      <c r="B504" s="38" t="s">
        <v>1963</v>
      </c>
      <c r="C504" s="39">
        <v>20</v>
      </c>
      <c r="D504" s="40">
        <v>150</v>
      </c>
      <c r="E504" s="30"/>
      <c r="F504" s="41">
        <f t="shared" si="3"/>
        <v>0</v>
      </c>
      <c r="G504" s="42" t="s">
        <v>1220</v>
      </c>
      <c r="H504" s="60"/>
      <c r="I504" s="44" t="s">
        <v>1960</v>
      </c>
      <c r="J504" s="103" t="s">
        <v>1927</v>
      </c>
      <c r="K504" s="45">
        <v>9786176792000</v>
      </c>
      <c r="L504" s="45">
        <v>2015</v>
      </c>
      <c r="M504" s="45">
        <v>12</v>
      </c>
      <c r="N504" s="103" t="s">
        <v>1664</v>
      </c>
      <c r="O504" s="38" t="s">
        <v>1964</v>
      </c>
      <c r="P504" s="45">
        <v>114940</v>
      </c>
      <c r="Q504" s="46" t="s">
        <v>1965</v>
      </c>
      <c r="R504" s="47">
        <v>0.14399999999999999</v>
      </c>
      <c r="S504" s="45">
        <v>128</v>
      </c>
      <c r="T504" s="45">
        <v>130</v>
      </c>
      <c r="U504" s="45">
        <v>185</v>
      </c>
      <c r="V504" s="44" t="s">
        <v>301</v>
      </c>
      <c r="W504" s="44" t="s">
        <v>77</v>
      </c>
      <c r="X504" s="6"/>
      <c r="Y504" s="6"/>
      <c r="Z504" s="6"/>
      <c r="AA504" s="6"/>
      <c r="AB504" s="6"/>
      <c r="AC504" s="6"/>
      <c r="AD504" s="6"/>
      <c r="AE504" s="6"/>
      <c r="AF504" s="6"/>
      <c r="AG504" s="6"/>
      <c r="AH504" s="6"/>
      <c r="AI504" s="6"/>
      <c r="AJ504" s="6"/>
      <c r="AK504" s="6"/>
      <c r="AL504" s="6"/>
      <c r="AM504" s="6"/>
      <c r="AN504" s="6"/>
      <c r="AO504" s="6"/>
      <c r="AP504" s="6"/>
    </row>
    <row r="505" spans="1:42" ht="11.25" customHeight="1" x14ac:dyDescent="0.3">
      <c r="A505" s="26">
        <v>499</v>
      </c>
      <c r="B505" s="38" t="s">
        <v>1966</v>
      </c>
      <c r="C505" s="39">
        <v>20</v>
      </c>
      <c r="D505" s="40">
        <v>150</v>
      </c>
      <c r="E505" s="30"/>
      <c r="F505" s="41">
        <f t="shared" si="3"/>
        <v>0</v>
      </c>
      <c r="G505" s="42" t="s">
        <v>1220</v>
      </c>
      <c r="H505" s="43"/>
      <c r="I505" s="44" t="s">
        <v>1960</v>
      </c>
      <c r="J505" s="103" t="s">
        <v>1927</v>
      </c>
      <c r="K505" s="45">
        <v>9786176792468</v>
      </c>
      <c r="L505" s="45">
        <v>2016</v>
      </c>
      <c r="M505" s="45">
        <v>3</v>
      </c>
      <c r="N505" s="103" t="s">
        <v>1664</v>
      </c>
      <c r="O505" s="38" t="s">
        <v>1967</v>
      </c>
      <c r="P505" s="45">
        <v>119806</v>
      </c>
      <c r="Q505" s="46" t="s">
        <v>1968</v>
      </c>
      <c r="R505" s="48">
        <v>0.161</v>
      </c>
      <c r="S505" s="45">
        <v>144</v>
      </c>
      <c r="T505" s="45">
        <v>130</v>
      </c>
      <c r="U505" s="45">
        <v>185</v>
      </c>
      <c r="V505" s="44" t="s">
        <v>301</v>
      </c>
      <c r="W505" s="44" t="s">
        <v>77</v>
      </c>
      <c r="X505" s="6"/>
      <c r="Y505" s="6"/>
      <c r="Z505" s="6"/>
      <c r="AA505" s="6"/>
      <c r="AB505" s="6"/>
      <c r="AC505" s="6"/>
      <c r="AD505" s="6"/>
      <c r="AE505" s="6"/>
      <c r="AF505" s="6"/>
      <c r="AG505" s="6"/>
      <c r="AH505" s="6"/>
      <c r="AI505" s="6"/>
      <c r="AJ505" s="6"/>
      <c r="AK505" s="6"/>
      <c r="AL505" s="6"/>
      <c r="AM505" s="6"/>
      <c r="AN505" s="6"/>
      <c r="AO505" s="6"/>
      <c r="AP505" s="6"/>
    </row>
    <row r="506" spans="1:42" ht="11.25" customHeight="1" x14ac:dyDescent="0.3">
      <c r="A506" s="26">
        <v>500</v>
      </c>
      <c r="B506" s="38" t="s">
        <v>1969</v>
      </c>
      <c r="C506" s="39">
        <v>20</v>
      </c>
      <c r="D506" s="40">
        <v>150</v>
      </c>
      <c r="E506" s="30"/>
      <c r="F506" s="41">
        <f t="shared" si="3"/>
        <v>0</v>
      </c>
      <c r="G506" s="42" t="s">
        <v>1220</v>
      </c>
      <c r="H506" s="61"/>
      <c r="I506" s="44" t="s">
        <v>1960</v>
      </c>
      <c r="J506" s="103" t="s">
        <v>1927</v>
      </c>
      <c r="K506" s="45">
        <v>9786176793397</v>
      </c>
      <c r="L506" s="45">
        <v>2016</v>
      </c>
      <c r="M506" s="45">
        <v>12</v>
      </c>
      <c r="N506" s="103" t="s">
        <v>1664</v>
      </c>
      <c r="O506" s="38" t="s">
        <v>1970</v>
      </c>
      <c r="P506" s="45">
        <v>145514</v>
      </c>
      <c r="Q506" s="46" t="s">
        <v>1971</v>
      </c>
      <c r="R506" s="47">
        <v>0.17199999999999999</v>
      </c>
      <c r="S506" s="45">
        <v>160</v>
      </c>
      <c r="T506" s="45">
        <v>130</v>
      </c>
      <c r="U506" s="45">
        <v>185</v>
      </c>
      <c r="V506" s="44" t="s">
        <v>301</v>
      </c>
      <c r="W506" s="44" t="s">
        <v>77</v>
      </c>
      <c r="X506" s="6"/>
      <c r="Y506" s="6"/>
      <c r="Z506" s="6"/>
      <c r="AA506" s="6"/>
      <c r="AB506" s="6"/>
      <c r="AC506" s="6"/>
      <c r="AD506" s="6"/>
      <c r="AE506" s="6"/>
      <c r="AF506" s="6"/>
      <c r="AG506" s="6"/>
      <c r="AH506" s="6"/>
      <c r="AI506" s="6"/>
      <c r="AJ506" s="6"/>
      <c r="AK506" s="6"/>
      <c r="AL506" s="6"/>
      <c r="AM506" s="6"/>
      <c r="AN506" s="6"/>
      <c r="AO506" s="6"/>
      <c r="AP506" s="6"/>
    </row>
    <row r="507" spans="1:42" ht="11.25" customHeight="1" x14ac:dyDescent="0.3">
      <c r="A507" s="26">
        <v>501</v>
      </c>
      <c r="B507" s="38" t="s">
        <v>1972</v>
      </c>
      <c r="C507" s="39">
        <v>16</v>
      </c>
      <c r="D507" s="40">
        <v>150</v>
      </c>
      <c r="E507" s="30"/>
      <c r="F507" s="41">
        <f t="shared" si="3"/>
        <v>0</v>
      </c>
      <c r="G507" s="42" t="s">
        <v>1220</v>
      </c>
      <c r="H507" s="43"/>
      <c r="I507" s="44" t="s">
        <v>1960</v>
      </c>
      <c r="J507" s="103" t="s">
        <v>1927</v>
      </c>
      <c r="K507" s="45">
        <v>9786176794202</v>
      </c>
      <c r="L507" s="45">
        <v>2017</v>
      </c>
      <c r="M507" s="45">
        <v>6</v>
      </c>
      <c r="N507" s="103" t="s">
        <v>1664</v>
      </c>
      <c r="O507" s="38" t="s">
        <v>1973</v>
      </c>
      <c r="P507" s="45">
        <v>158805</v>
      </c>
      <c r="Q507" s="46" t="s">
        <v>1974</v>
      </c>
      <c r="R507" s="48">
        <v>0.185</v>
      </c>
      <c r="S507" s="45">
        <v>176</v>
      </c>
      <c r="T507" s="45">
        <v>130</v>
      </c>
      <c r="U507" s="45">
        <v>185</v>
      </c>
      <c r="V507" s="44" t="s">
        <v>301</v>
      </c>
      <c r="W507" s="44" t="s">
        <v>77</v>
      </c>
      <c r="X507" s="6"/>
      <c r="Y507" s="6"/>
      <c r="Z507" s="6"/>
      <c r="AA507" s="6"/>
      <c r="AB507" s="6"/>
      <c r="AC507" s="6"/>
      <c r="AD507" s="6"/>
      <c r="AE507" s="6"/>
      <c r="AF507" s="6"/>
      <c r="AG507" s="6"/>
      <c r="AH507" s="6"/>
      <c r="AI507" s="6"/>
      <c r="AJ507" s="6"/>
      <c r="AK507" s="6"/>
      <c r="AL507" s="6"/>
      <c r="AM507" s="6"/>
      <c r="AN507" s="6"/>
      <c r="AO507" s="6"/>
      <c r="AP507" s="6"/>
    </row>
    <row r="508" spans="1:42" ht="11.25" customHeight="1" x14ac:dyDescent="0.3">
      <c r="A508" s="26">
        <v>502</v>
      </c>
      <c r="B508" s="38" t="s">
        <v>1975</v>
      </c>
      <c r="C508" s="39">
        <v>20</v>
      </c>
      <c r="D508" s="40">
        <v>150</v>
      </c>
      <c r="E508" s="30"/>
      <c r="F508" s="41">
        <f t="shared" si="3"/>
        <v>0</v>
      </c>
      <c r="G508" s="42" t="s">
        <v>1220</v>
      </c>
      <c r="H508" s="62" t="s">
        <v>31</v>
      </c>
      <c r="I508" s="44" t="s">
        <v>1960</v>
      </c>
      <c r="J508" s="103" t="s">
        <v>1927</v>
      </c>
      <c r="K508" s="45">
        <v>9786176794769</v>
      </c>
      <c r="L508" s="45">
        <v>2017</v>
      </c>
      <c r="M508" s="45">
        <v>12</v>
      </c>
      <c r="N508" s="103" t="s">
        <v>1664</v>
      </c>
      <c r="O508" s="38" t="s">
        <v>1976</v>
      </c>
      <c r="P508" s="45">
        <v>166905</v>
      </c>
      <c r="Q508" s="46" t="s">
        <v>1977</v>
      </c>
      <c r="R508" s="48">
        <v>0.17499999999999999</v>
      </c>
      <c r="S508" s="45">
        <v>160</v>
      </c>
      <c r="T508" s="45">
        <v>130</v>
      </c>
      <c r="U508" s="45">
        <v>185</v>
      </c>
      <c r="V508" s="44" t="s">
        <v>301</v>
      </c>
      <c r="W508" s="44" t="s">
        <v>77</v>
      </c>
      <c r="X508" s="6"/>
      <c r="Y508" s="6"/>
      <c r="Z508" s="6"/>
      <c r="AA508" s="6"/>
      <c r="AB508" s="6"/>
      <c r="AC508" s="6"/>
      <c r="AD508" s="6"/>
      <c r="AE508" s="6"/>
      <c r="AF508" s="6"/>
      <c r="AG508" s="6"/>
      <c r="AH508" s="6"/>
      <c r="AI508" s="6"/>
      <c r="AJ508" s="6"/>
      <c r="AK508" s="6"/>
      <c r="AL508" s="6"/>
      <c r="AM508" s="6"/>
      <c r="AN508" s="6"/>
      <c r="AO508" s="6"/>
      <c r="AP508" s="6"/>
    </row>
    <row r="509" spans="1:42" ht="11.25" customHeight="1" x14ac:dyDescent="0.3">
      <c r="A509" s="26">
        <v>503</v>
      </c>
      <c r="B509" s="38" t="s">
        <v>1978</v>
      </c>
      <c r="C509" s="39">
        <v>16</v>
      </c>
      <c r="D509" s="40">
        <v>150</v>
      </c>
      <c r="E509" s="30"/>
      <c r="F509" s="41">
        <f t="shared" si="3"/>
        <v>0</v>
      </c>
      <c r="G509" s="42" t="s">
        <v>1220</v>
      </c>
      <c r="H509" s="61"/>
      <c r="I509" s="44" t="s">
        <v>1960</v>
      </c>
      <c r="J509" s="103" t="s">
        <v>1927</v>
      </c>
      <c r="K509" s="45">
        <v>9786176795506</v>
      </c>
      <c r="L509" s="45">
        <v>2018</v>
      </c>
      <c r="M509" s="45">
        <v>11</v>
      </c>
      <c r="N509" s="103" t="s">
        <v>1664</v>
      </c>
      <c r="O509" s="38" t="s">
        <v>1979</v>
      </c>
      <c r="P509" s="45">
        <v>183122</v>
      </c>
      <c r="Q509" s="46" t="s">
        <v>1980</v>
      </c>
      <c r="R509" s="48">
        <v>0.186</v>
      </c>
      <c r="S509" s="45">
        <v>176</v>
      </c>
      <c r="T509" s="45">
        <v>130</v>
      </c>
      <c r="U509" s="45">
        <v>185</v>
      </c>
      <c r="V509" s="44" t="s">
        <v>301</v>
      </c>
      <c r="W509" s="44" t="s">
        <v>77</v>
      </c>
      <c r="X509" s="6"/>
      <c r="Y509" s="6"/>
      <c r="Z509" s="6"/>
      <c r="AA509" s="6"/>
      <c r="AB509" s="6"/>
      <c r="AC509" s="6"/>
      <c r="AD509" s="6"/>
      <c r="AE509" s="6"/>
      <c r="AF509" s="6"/>
      <c r="AG509" s="6"/>
      <c r="AH509" s="6"/>
      <c r="AI509" s="6"/>
      <c r="AJ509" s="6"/>
      <c r="AK509" s="6"/>
      <c r="AL509" s="6"/>
      <c r="AM509" s="6"/>
      <c r="AN509" s="6"/>
      <c r="AO509" s="6"/>
      <c r="AP509" s="6"/>
    </row>
    <row r="510" spans="1:42" ht="11.25" hidden="1" customHeight="1" x14ac:dyDescent="0.3">
      <c r="A510" s="26">
        <v>504</v>
      </c>
      <c r="B510" s="38" t="s">
        <v>1981</v>
      </c>
      <c r="C510" s="39">
        <v>18</v>
      </c>
      <c r="D510" s="40">
        <v>150</v>
      </c>
      <c r="E510" s="30"/>
      <c r="F510" s="41">
        <f t="shared" si="3"/>
        <v>0</v>
      </c>
      <c r="G510" s="42" t="s">
        <v>1220</v>
      </c>
      <c r="H510" s="60" t="s">
        <v>60</v>
      </c>
      <c r="I510" s="44" t="s">
        <v>1960</v>
      </c>
      <c r="J510" s="103" t="s">
        <v>1927</v>
      </c>
      <c r="K510" s="45">
        <v>9786176796268</v>
      </c>
      <c r="L510" s="45">
        <v>2019</v>
      </c>
      <c r="M510" s="45">
        <v>1</v>
      </c>
      <c r="N510" s="103" t="s">
        <v>1664</v>
      </c>
      <c r="O510" s="38" t="s">
        <v>1982</v>
      </c>
      <c r="P510" s="45">
        <v>186163</v>
      </c>
      <c r="Q510" s="46" t="s">
        <v>1983</v>
      </c>
      <c r="R510" s="48">
        <v>0.16600000000000001</v>
      </c>
      <c r="S510" s="45">
        <v>144</v>
      </c>
      <c r="T510" s="45">
        <v>130</v>
      </c>
      <c r="U510" s="45">
        <v>185</v>
      </c>
      <c r="V510" s="44" t="s">
        <v>301</v>
      </c>
      <c r="W510" s="44" t="s">
        <v>77</v>
      </c>
      <c r="X510" s="6"/>
      <c r="Y510" s="6"/>
      <c r="Z510" s="6"/>
      <c r="AA510" s="6"/>
      <c r="AB510" s="6"/>
      <c r="AC510" s="6"/>
      <c r="AD510" s="6"/>
      <c r="AE510" s="6"/>
      <c r="AF510" s="6"/>
      <c r="AG510" s="6"/>
      <c r="AH510" s="6"/>
      <c r="AI510" s="6"/>
      <c r="AJ510" s="6"/>
      <c r="AK510" s="6"/>
      <c r="AL510" s="6"/>
      <c r="AM510" s="6"/>
      <c r="AN510" s="6"/>
      <c r="AO510" s="6"/>
      <c r="AP510" s="6"/>
    </row>
    <row r="511" spans="1:42" ht="11.25" customHeight="1" x14ac:dyDescent="0.3">
      <c r="A511" s="26">
        <v>505</v>
      </c>
      <c r="B511" s="38" t="s">
        <v>1984</v>
      </c>
      <c r="C511" s="39">
        <v>16</v>
      </c>
      <c r="D511" s="40">
        <v>150</v>
      </c>
      <c r="E511" s="30"/>
      <c r="F511" s="41">
        <f t="shared" si="3"/>
        <v>0</v>
      </c>
      <c r="G511" s="42" t="s">
        <v>1220</v>
      </c>
      <c r="H511" s="60"/>
      <c r="I511" s="44" t="s">
        <v>1960</v>
      </c>
      <c r="J511" s="103" t="s">
        <v>1927</v>
      </c>
      <c r="K511" s="45">
        <v>9786176796008</v>
      </c>
      <c r="L511" s="45">
        <v>2020</v>
      </c>
      <c r="M511" s="45">
        <v>7</v>
      </c>
      <c r="N511" s="103" t="s">
        <v>1664</v>
      </c>
      <c r="O511" s="38" t="s">
        <v>1985</v>
      </c>
      <c r="P511" s="45">
        <v>211588</v>
      </c>
      <c r="Q511" s="46" t="s">
        <v>1986</v>
      </c>
      <c r="R511" s="48">
        <v>0.19500000000000001</v>
      </c>
      <c r="S511" s="45">
        <v>192</v>
      </c>
      <c r="T511" s="45">
        <v>130</v>
      </c>
      <c r="U511" s="45">
        <v>185</v>
      </c>
      <c r="V511" s="44" t="s">
        <v>301</v>
      </c>
      <c r="W511" s="44" t="s">
        <v>77</v>
      </c>
      <c r="X511" s="6"/>
      <c r="Y511" s="6"/>
      <c r="Z511" s="6"/>
      <c r="AA511" s="6"/>
      <c r="AB511" s="6"/>
      <c r="AC511" s="6"/>
      <c r="AD511" s="6"/>
      <c r="AE511" s="6"/>
      <c r="AF511" s="6"/>
      <c r="AG511" s="6"/>
      <c r="AH511" s="6"/>
      <c r="AI511" s="6"/>
      <c r="AJ511" s="6"/>
      <c r="AK511" s="6"/>
      <c r="AL511" s="6"/>
      <c r="AM511" s="6"/>
      <c r="AN511" s="6"/>
      <c r="AO511" s="6"/>
      <c r="AP511" s="6"/>
    </row>
    <row r="512" spans="1:42" ht="11.25" customHeight="1" x14ac:dyDescent="0.3">
      <c r="A512" s="26">
        <v>506</v>
      </c>
      <c r="B512" s="38" t="s">
        <v>1987</v>
      </c>
      <c r="C512" s="39">
        <v>14</v>
      </c>
      <c r="D512" s="40">
        <v>150</v>
      </c>
      <c r="E512" s="30"/>
      <c r="F512" s="41">
        <f t="shared" si="3"/>
        <v>0</v>
      </c>
      <c r="G512" s="42" t="s">
        <v>1220</v>
      </c>
      <c r="H512" s="42"/>
      <c r="I512" s="44" t="s">
        <v>1960</v>
      </c>
      <c r="J512" s="103" t="s">
        <v>1927</v>
      </c>
      <c r="K512" s="45">
        <v>9786176796046</v>
      </c>
      <c r="L512" s="45">
        <v>2020</v>
      </c>
      <c r="M512" s="45">
        <v>7</v>
      </c>
      <c r="N512" s="103" t="s">
        <v>1664</v>
      </c>
      <c r="O512" s="38" t="s">
        <v>1988</v>
      </c>
      <c r="P512" s="45">
        <v>212525</v>
      </c>
      <c r="Q512" s="46" t="s">
        <v>1989</v>
      </c>
      <c r="R512" s="47">
        <v>0.20899999999999999</v>
      </c>
      <c r="S512" s="45">
        <v>208</v>
      </c>
      <c r="T512" s="45">
        <v>130</v>
      </c>
      <c r="U512" s="45">
        <v>185</v>
      </c>
      <c r="V512" s="44" t="s">
        <v>301</v>
      </c>
      <c r="W512" s="44" t="s">
        <v>77</v>
      </c>
      <c r="X512" s="6"/>
      <c r="Y512" s="6"/>
      <c r="Z512" s="6"/>
      <c r="AA512" s="6"/>
      <c r="AB512" s="6"/>
      <c r="AC512" s="6"/>
      <c r="AD512" s="6"/>
      <c r="AE512" s="6"/>
      <c r="AF512" s="6"/>
      <c r="AG512" s="6"/>
      <c r="AH512" s="6"/>
      <c r="AI512" s="6"/>
      <c r="AJ512" s="6"/>
      <c r="AK512" s="6"/>
      <c r="AL512" s="6"/>
      <c r="AM512" s="6"/>
      <c r="AN512" s="6"/>
      <c r="AO512" s="6"/>
      <c r="AP512" s="6"/>
    </row>
    <row r="513" spans="1:42" ht="11.25" customHeight="1" x14ac:dyDescent="0.3">
      <c r="A513" s="26">
        <v>507</v>
      </c>
      <c r="B513" s="38" t="s">
        <v>1990</v>
      </c>
      <c r="C513" s="39">
        <v>20</v>
      </c>
      <c r="D513" s="40">
        <v>150</v>
      </c>
      <c r="E513" s="30"/>
      <c r="F513" s="41">
        <f t="shared" si="3"/>
        <v>0</v>
      </c>
      <c r="G513" s="42" t="s">
        <v>1220</v>
      </c>
      <c r="H513" s="61"/>
      <c r="I513" s="44" t="s">
        <v>1960</v>
      </c>
      <c r="J513" s="103" t="s">
        <v>1927</v>
      </c>
      <c r="K513" s="45">
        <v>9786176796053</v>
      </c>
      <c r="L513" s="45">
        <v>2021</v>
      </c>
      <c r="M513" s="45">
        <v>1</v>
      </c>
      <c r="N513" s="103" t="s">
        <v>1664</v>
      </c>
      <c r="O513" s="38" t="s">
        <v>1991</v>
      </c>
      <c r="P513" s="45">
        <v>142837</v>
      </c>
      <c r="Q513" s="46" t="s">
        <v>1992</v>
      </c>
      <c r="R513" s="47">
        <v>0.182</v>
      </c>
      <c r="S513" s="45">
        <v>176</v>
      </c>
      <c r="T513" s="45">
        <v>130</v>
      </c>
      <c r="U513" s="45">
        <v>185</v>
      </c>
      <c r="V513" s="44" t="s">
        <v>301</v>
      </c>
      <c r="W513" s="44" t="s">
        <v>77</v>
      </c>
      <c r="X513" s="6"/>
      <c r="Y513" s="6"/>
      <c r="Z513" s="6"/>
      <c r="AA513" s="6"/>
      <c r="AB513" s="6"/>
      <c r="AC513" s="6"/>
      <c r="AD513" s="6"/>
      <c r="AE513" s="6"/>
      <c r="AF513" s="6"/>
      <c r="AG513" s="6"/>
      <c r="AH513" s="6"/>
      <c r="AI513" s="6"/>
      <c r="AJ513" s="6"/>
      <c r="AK513" s="6"/>
      <c r="AL513" s="6"/>
      <c r="AM513" s="6"/>
      <c r="AN513" s="6"/>
      <c r="AO513" s="6"/>
      <c r="AP513" s="6"/>
    </row>
    <row r="514" spans="1:42" ht="11.25" hidden="1" customHeight="1" x14ac:dyDescent="0.3">
      <c r="A514" s="26">
        <v>508</v>
      </c>
      <c r="B514" s="38" t="s">
        <v>1993</v>
      </c>
      <c r="C514" s="39">
        <v>14</v>
      </c>
      <c r="D514" s="40">
        <v>150</v>
      </c>
      <c r="E514" s="30"/>
      <c r="F514" s="41">
        <f t="shared" si="3"/>
        <v>0</v>
      </c>
      <c r="G514" s="42" t="s">
        <v>1220</v>
      </c>
      <c r="H514" s="60" t="s">
        <v>60</v>
      </c>
      <c r="I514" s="44" t="s">
        <v>1960</v>
      </c>
      <c r="J514" s="103" t="s">
        <v>1927</v>
      </c>
      <c r="K514" s="45">
        <v>9786176796169</v>
      </c>
      <c r="L514" s="45">
        <v>2021</v>
      </c>
      <c r="M514" s="45">
        <v>4</v>
      </c>
      <c r="N514" s="103" t="s">
        <v>1664</v>
      </c>
      <c r="O514" s="38" t="s">
        <v>1994</v>
      </c>
      <c r="P514" s="45">
        <v>146951</v>
      </c>
      <c r="Q514" s="46" t="s">
        <v>1995</v>
      </c>
      <c r="R514" s="48">
        <v>0.20399999999999999</v>
      </c>
      <c r="S514" s="45">
        <v>208</v>
      </c>
      <c r="T514" s="45">
        <v>130</v>
      </c>
      <c r="U514" s="45">
        <v>185</v>
      </c>
      <c r="V514" s="44" t="s">
        <v>301</v>
      </c>
      <c r="W514" s="44" t="s">
        <v>77</v>
      </c>
      <c r="X514" s="6"/>
      <c r="Y514" s="6"/>
      <c r="Z514" s="6"/>
      <c r="AA514" s="6"/>
      <c r="AB514" s="6"/>
      <c r="AC514" s="6"/>
      <c r="AD514" s="6"/>
      <c r="AE514" s="6"/>
      <c r="AF514" s="6"/>
      <c r="AG514" s="6"/>
      <c r="AH514" s="6"/>
      <c r="AI514" s="6"/>
      <c r="AJ514" s="6"/>
      <c r="AK514" s="6"/>
      <c r="AL514" s="6"/>
      <c r="AM514" s="6"/>
      <c r="AN514" s="6"/>
      <c r="AO514" s="6"/>
      <c r="AP514" s="6"/>
    </row>
    <row r="515" spans="1:42" ht="11.25" customHeight="1" x14ac:dyDescent="0.3">
      <c r="A515" s="26">
        <v>509</v>
      </c>
      <c r="B515" s="38" t="s">
        <v>1996</v>
      </c>
      <c r="C515" s="39">
        <v>16</v>
      </c>
      <c r="D515" s="40">
        <v>150</v>
      </c>
      <c r="E515" s="30"/>
      <c r="F515" s="41">
        <f t="shared" si="3"/>
        <v>0</v>
      </c>
      <c r="G515" s="42" t="s">
        <v>1220</v>
      </c>
      <c r="H515" s="60"/>
      <c r="I515" s="44" t="s">
        <v>1960</v>
      </c>
      <c r="J515" s="103" t="s">
        <v>1927</v>
      </c>
      <c r="K515" s="45">
        <v>9786176799382</v>
      </c>
      <c r="L515" s="45">
        <v>2021</v>
      </c>
      <c r="M515" s="45">
        <v>9</v>
      </c>
      <c r="N515" s="103" t="s">
        <v>1664</v>
      </c>
      <c r="O515" s="38" t="s">
        <v>1997</v>
      </c>
      <c r="P515" s="45">
        <v>156574</v>
      </c>
      <c r="Q515" s="46" t="s">
        <v>1998</v>
      </c>
      <c r="R515" s="48">
        <v>0.185</v>
      </c>
      <c r="S515" s="45">
        <v>176</v>
      </c>
      <c r="T515" s="45">
        <v>130</v>
      </c>
      <c r="U515" s="45">
        <v>185</v>
      </c>
      <c r="V515" s="44" t="s">
        <v>301</v>
      </c>
      <c r="W515" s="44" t="s">
        <v>77</v>
      </c>
      <c r="X515" s="6"/>
      <c r="Y515" s="6"/>
      <c r="Z515" s="6"/>
      <c r="AA515" s="6"/>
      <c r="AB515" s="6"/>
      <c r="AC515" s="6"/>
      <c r="AD515" s="6"/>
      <c r="AE515" s="6"/>
      <c r="AF515" s="6"/>
      <c r="AG515" s="6"/>
      <c r="AH515" s="6"/>
      <c r="AI515" s="6"/>
      <c r="AJ515" s="6"/>
      <c r="AK515" s="6"/>
      <c r="AL515" s="6"/>
      <c r="AM515" s="6"/>
      <c r="AN515" s="6"/>
      <c r="AO515" s="6"/>
      <c r="AP515" s="6"/>
    </row>
    <row r="516" spans="1:42" ht="11.25" customHeight="1" x14ac:dyDescent="0.3">
      <c r="A516" s="26">
        <v>510</v>
      </c>
      <c r="B516" s="38" t="s">
        <v>1999</v>
      </c>
      <c r="C516" s="39">
        <v>20</v>
      </c>
      <c r="D516" s="40">
        <v>150</v>
      </c>
      <c r="E516" s="30"/>
      <c r="F516" s="41">
        <f t="shared" si="3"/>
        <v>0</v>
      </c>
      <c r="G516" s="42" t="s">
        <v>1220</v>
      </c>
      <c r="H516" s="42"/>
      <c r="I516" s="44" t="s">
        <v>1960</v>
      </c>
      <c r="J516" s="103" t="s">
        <v>1927</v>
      </c>
      <c r="K516" s="45">
        <v>9789664480007</v>
      </c>
      <c r="L516" s="45">
        <v>2022</v>
      </c>
      <c r="M516" s="45">
        <v>5</v>
      </c>
      <c r="N516" s="103" t="s">
        <v>1664</v>
      </c>
      <c r="O516" s="38" t="s">
        <v>2000</v>
      </c>
      <c r="P516" s="45">
        <v>168632</v>
      </c>
      <c r="Q516" s="46" t="s">
        <v>2001</v>
      </c>
      <c r="R516" s="48">
        <v>0.17499999999999999</v>
      </c>
      <c r="S516" s="45">
        <v>160</v>
      </c>
      <c r="T516" s="45">
        <v>130</v>
      </c>
      <c r="U516" s="45">
        <v>185</v>
      </c>
      <c r="V516" s="44" t="s">
        <v>301</v>
      </c>
      <c r="W516" s="44" t="s">
        <v>77</v>
      </c>
      <c r="X516" s="6"/>
      <c r="Y516" s="6"/>
      <c r="Z516" s="6"/>
      <c r="AA516" s="6"/>
      <c r="AB516" s="6"/>
      <c r="AC516" s="6"/>
      <c r="AD516" s="6"/>
      <c r="AE516" s="6"/>
      <c r="AF516" s="6"/>
      <c r="AG516" s="6"/>
      <c r="AH516" s="6"/>
      <c r="AI516" s="6"/>
      <c r="AJ516" s="6"/>
      <c r="AK516" s="6"/>
      <c r="AL516" s="6"/>
      <c r="AM516" s="6"/>
      <c r="AN516" s="6"/>
      <c r="AO516" s="6"/>
      <c r="AP516" s="6"/>
    </row>
    <row r="517" spans="1:42" ht="11.25" customHeight="1" x14ac:dyDescent="0.3">
      <c r="A517" s="26">
        <v>511</v>
      </c>
      <c r="B517" s="38" t="s">
        <v>2002</v>
      </c>
      <c r="C517" s="39">
        <v>20</v>
      </c>
      <c r="D517" s="40">
        <v>150</v>
      </c>
      <c r="E517" s="30"/>
      <c r="F517" s="41">
        <f t="shared" si="3"/>
        <v>0</v>
      </c>
      <c r="G517" s="42" t="s">
        <v>1220</v>
      </c>
      <c r="H517" s="42"/>
      <c r="I517" s="44" t="s">
        <v>1960</v>
      </c>
      <c r="J517" s="103" t="s">
        <v>1927</v>
      </c>
      <c r="K517" s="45">
        <v>9789664481165</v>
      </c>
      <c r="L517" s="45">
        <v>2023</v>
      </c>
      <c r="M517" s="45">
        <v>4</v>
      </c>
      <c r="N517" s="103" t="s">
        <v>1664</v>
      </c>
      <c r="O517" s="38" t="s">
        <v>2003</v>
      </c>
      <c r="P517" s="45">
        <v>190433</v>
      </c>
      <c r="Q517" s="46" t="s">
        <v>2004</v>
      </c>
      <c r="R517" s="48">
        <v>0.188</v>
      </c>
      <c r="S517" s="45">
        <v>176</v>
      </c>
      <c r="T517" s="45">
        <v>130</v>
      </c>
      <c r="U517" s="45">
        <v>185</v>
      </c>
      <c r="V517" s="44" t="s">
        <v>301</v>
      </c>
      <c r="W517" s="44" t="s">
        <v>77</v>
      </c>
      <c r="X517" s="6"/>
      <c r="Y517" s="6"/>
      <c r="Z517" s="6"/>
      <c r="AA517" s="6"/>
      <c r="AB517" s="6"/>
      <c r="AC517" s="6"/>
      <c r="AD517" s="6"/>
      <c r="AE517" s="6"/>
      <c r="AF517" s="6"/>
      <c r="AG517" s="6"/>
      <c r="AH517" s="6"/>
      <c r="AI517" s="6"/>
      <c r="AJ517" s="6"/>
      <c r="AK517" s="6"/>
      <c r="AL517" s="6"/>
      <c r="AM517" s="6"/>
      <c r="AN517" s="6"/>
      <c r="AO517" s="6"/>
      <c r="AP517" s="6"/>
    </row>
    <row r="518" spans="1:42" ht="11.25" customHeight="1" x14ac:dyDescent="0.3">
      <c r="A518" s="26">
        <v>512</v>
      </c>
      <c r="B518" s="38" t="s">
        <v>2005</v>
      </c>
      <c r="C518" s="39">
        <v>20</v>
      </c>
      <c r="D518" s="40">
        <v>150</v>
      </c>
      <c r="E518" s="30"/>
      <c r="F518" s="41">
        <f t="shared" si="3"/>
        <v>0</v>
      </c>
      <c r="G518" s="42" t="s">
        <v>1220</v>
      </c>
      <c r="H518" s="42"/>
      <c r="I518" s="44" t="s">
        <v>1960</v>
      </c>
      <c r="J518" s="44" t="s">
        <v>1927</v>
      </c>
      <c r="K518" s="45">
        <v>9789664482261</v>
      </c>
      <c r="L518" s="45">
        <v>2023</v>
      </c>
      <c r="M518" s="45">
        <v>10</v>
      </c>
      <c r="N518" s="44" t="s">
        <v>1664</v>
      </c>
      <c r="O518" s="38" t="s">
        <v>2006</v>
      </c>
      <c r="P518" s="45">
        <v>201845</v>
      </c>
      <c r="Q518" s="46" t="s">
        <v>2007</v>
      </c>
      <c r="R518" s="48">
        <v>0.16</v>
      </c>
      <c r="S518" s="45">
        <v>144</v>
      </c>
      <c r="T518" s="45">
        <v>130</v>
      </c>
      <c r="U518" s="45">
        <v>185</v>
      </c>
      <c r="V518" s="44" t="s">
        <v>301</v>
      </c>
      <c r="W518" s="44" t="s">
        <v>77</v>
      </c>
      <c r="X518" s="6"/>
      <c r="Y518" s="6"/>
      <c r="Z518" s="6"/>
      <c r="AA518" s="6"/>
      <c r="AB518" s="6"/>
      <c r="AC518" s="6"/>
      <c r="AD518" s="6"/>
      <c r="AE518" s="6"/>
      <c r="AF518" s="6"/>
      <c r="AG518" s="6"/>
      <c r="AH518" s="6"/>
      <c r="AI518" s="6"/>
      <c r="AJ518" s="6"/>
      <c r="AK518" s="6"/>
      <c r="AL518" s="6"/>
      <c r="AM518" s="6"/>
      <c r="AN518" s="6"/>
      <c r="AO518" s="6"/>
      <c r="AP518" s="6"/>
    </row>
    <row r="519" spans="1:42" ht="11.25" hidden="1" customHeight="1" x14ac:dyDescent="0.3">
      <c r="A519" s="26">
        <v>513</v>
      </c>
      <c r="B519" s="38" t="s">
        <v>2008</v>
      </c>
      <c r="C519" s="39">
        <v>20</v>
      </c>
      <c r="D519" s="40">
        <v>100</v>
      </c>
      <c r="E519" s="30"/>
      <c r="F519" s="41">
        <f t="shared" si="3"/>
        <v>0</v>
      </c>
      <c r="G519" s="42" t="s">
        <v>1220</v>
      </c>
      <c r="H519" s="61" t="s">
        <v>60</v>
      </c>
      <c r="I519" s="44" t="s">
        <v>1960</v>
      </c>
      <c r="J519" s="103" t="s">
        <v>1927</v>
      </c>
      <c r="K519" s="45">
        <v>9786176793311</v>
      </c>
      <c r="L519" s="45">
        <v>2016</v>
      </c>
      <c r="M519" s="45">
        <v>10</v>
      </c>
      <c r="N519" s="103" t="s">
        <v>1664</v>
      </c>
      <c r="O519" s="38" t="s">
        <v>2009</v>
      </c>
      <c r="P519" s="45">
        <v>143634</v>
      </c>
      <c r="Q519" s="46" t="s">
        <v>2010</v>
      </c>
      <c r="R519" s="48">
        <v>0.14499999999999999</v>
      </c>
      <c r="S519" s="45">
        <v>128</v>
      </c>
      <c r="T519" s="45">
        <v>130</v>
      </c>
      <c r="U519" s="45">
        <v>185</v>
      </c>
      <c r="V519" s="44" t="s">
        <v>301</v>
      </c>
      <c r="W519" s="44" t="s">
        <v>77</v>
      </c>
      <c r="X519" s="6"/>
      <c r="Y519" s="6"/>
      <c r="Z519" s="6"/>
      <c r="AA519" s="6"/>
      <c r="AB519" s="6"/>
      <c r="AC519" s="6"/>
      <c r="AD519" s="6"/>
      <c r="AE519" s="6"/>
      <c r="AF519" s="6"/>
      <c r="AG519" s="6"/>
      <c r="AH519" s="6"/>
      <c r="AI519" s="6"/>
      <c r="AJ519" s="6"/>
      <c r="AK519" s="6"/>
      <c r="AL519" s="6"/>
      <c r="AM519" s="6"/>
      <c r="AN519" s="6"/>
      <c r="AO519" s="6"/>
      <c r="AP519" s="6"/>
    </row>
    <row r="520" spans="1:42" ht="11.25" hidden="1" customHeight="1" x14ac:dyDescent="0.3">
      <c r="A520" s="26">
        <v>514</v>
      </c>
      <c r="B520" s="38" t="s">
        <v>2011</v>
      </c>
      <c r="C520" s="39">
        <v>20</v>
      </c>
      <c r="D520" s="40">
        <v>140</v>
      </c>
      <c r="E520" s="30"/>
      <c r="F520" s="41">
        <f t="shared" si="3"/>
        <v>0</v>
      </c>
      <c r="G520" s="42" t="s">
        <v>1220</v>
      </c>
      <c r="H520" s="60" t="s">
        <v>60</v>
      </c>
      <c r="I520" s="44" t="s">
        <v>1960</v>
      </c>
      <c r="J520" s="103" t="s">
        <v>1927</v>
      </c>
      <c r="K520" s="45">
        <v>9786176796671</v>
      </c>
      <c r="L520" s="45">
        <v>2019</v>
      </c>
      <c r="M520" s="45">
        <v>4</v>
      </c>
      <c r="N520" s="103" t="s">
        <v>1664</v>
      </c>
      <c r="O520" s="38" t="s">
        <v>2012</v>
      </c>
      <c r="P520" s="45">
        <v>190900</v>
      </c>
      <c r="Q520" s="46" t="s">
        <v>2013</v>
      </c>
      <c r="R520" s="48">
        <v>0.16500000000000001</v>
      </c>
      <c r="S520" s="45">
        <v>96</v>
      </c>
      <c r="T520" s="45">
        <v>130</v>
      </c>
      <c r="U520" s="45">
        <v>185</v>
      </c>
      <c r="V520" s="44" t="s">
        <v>301</v>
      </c>
      <c r="W520" s="44" t="s">
        <v>77</v>
      </c>
      <c r="X520" s="6"/>
      <c r="Y520" s="6"/>
      <c r="Z520" s="6"/>
      <c r="AA520" s="6"/>
      <c r="AB520" s="6"/>
      <c r="AC520" s="6"/>
      <c r="AD520" s="6"/>
      <c r="AE520" s="6"/>
      <c r="AF520" s="6"/>
      <c r="AG520" s="6"/>
      <c r="AH520" s="6"/>
      <c r="AI520" s="6"/>
      <c r="AJ520" s="6"/>
      <c r="AK520" s="6"/>
      <c r="AL520" s="6"/>
      <c r="AM520" s="6"/>
      <c r="AN520" s="6"/>
      <c r="AO520" s="6"/>
      <c r="AP520" s="6"/>
    </row>
    <row r="521" spans="1:42" ht="11.25" customHeight="1" x14ac:dyDescent="0.3">
      <c r="A521" s="26">
        <v>515</v>
      </c>
      <c r="B521" s="38" t="s">
        <v>2014</v>
      </c>
      <c r="C521" s="39">
        <v>20</v>
      </c>
      <c r="D521" s="40">
        <v>150</v>
      </c>
      <c r="E521" s="30"/>
      <c r="F521" s="41">
        <f t="shared" si="3"/>
        <v>0</v>
      </c>
      <c r="G521" s="42" t="s">
        <v>1220</v>
      </c>
      <c r="H521" s="60"/>
      <c r="I521" s="44" t="s">
        <v>1960</v>
      </c>
      <c r="J521" s="103" t="s">
        <v>1927</v>
      </c>
      <c r="K521" s="45">
        <v>9786176799481</v>
      </c>
      <c r="L521" s="45">
        <v>2021</v>
      </c>
      <c r="M521" s="45">
        <v>12</v>
      </c>
      <c r="N521" s="103" t="s">
        <v>1664</v>
      </c>
      <c r="O521" s="38" t="s">
        <v>2015</v>
      </c>
      <c r="P521" s="45">
        <v>159817</v>
      </c>
      <c r="Q521" s="46" t="s">
        <v>2016</v>
      </c>
      <c r="R521" s="47">
        <v>0.15</v>
      </c>
      <c r="S521" s="45">
        <v>128</v>
      </c>
      <c r="T521" s="45">
        <v>130</v>
      </c>
      <c r="U521" s="45">
        <v>185</v>
      </c>
      <c r="V521" s="44" t="s">
        <v>301</v>
      </c>
      <c r="W521" s="44" t="s">
        <v>77</v>
      </c>
      <c r="X521" s="6"/>
      <c r="Y521" s="6"/>
      <c r="Z521" s="6"/>
      <c r="AA521" s="6"/>
      <c r="AB521" s="6"/>
      <c r="AC521" s="6"/>
      <c r="AD521" s="6"/>
      <c r="AE521" s="6"/>
      <c r="AF521" s="6"/>
      <c r="AG521" s="6"/>
      <c r="AH521" s="6"/>
      <c r="AI521" s="6"/>
      <c r="AJ521" s="6"/>
      <c r="AK521" s="6"/>
      <c r="AL521" s="6"/>
      <c r="AM521" s="6"/>
      <c r="AN521" s="6"/>
      <c r="AO521" s="6"/>
      <c r="AP521" s="6"/>
    </row>
    <row r="522" spans="1:42" ht="11.25" customHeight="1" x14ac:dyDescent="0.3">
      <c r="A522" s="26">
        <v>516</v>
      </c>
      <c r="B522" s="38" t="s">
        <v>2017</v>
      </c>
      <c r="C522" s="39">
        <v>20</v>
      </c>
      <c r="D522" s="40">
        <v>150</v>
      </c>
      <c r="E522" s="30"/>
      <c r="F522" s="41">
        <f t="shared" si="3"/>
        <v>0</v>
      </c>
      <c r="G522" s="42" t="s">
        <v>1220</v>
      </c>
      <c r="H522" s="43"/>
      <c r="I522" s="44" t="s">
        <v>1960</v>
      </c>
      <c r="J522" s="103" t="s">
        <v>1927</v>
      </c>
      <c r="K522" s="45">
        <v>9786176799078</v>
      </c>
      <c r="L522" s="45">
        <v>2022</v>
      </c>
      <c r="M522" s="45">
        <v>6</v>
      </c>
      <c r="N522" s="103" t="s">
        <v>1664</v>
      </c>
      <c r="O522" s="38" t="s">
        <v>2018</v>
      </c>
      <c r="P522" s="45">
        <v>171176</v>
      </c>
      <c r="Q522" s="46" t="s">
        <v>2019</v>
      </c>
      <c r="R522" s="47">
        <v>0.16500000000000001</v>
      </c>
      <c r="S522" s="45">
        <v>144</v>
      </c>
      <c r="T522" s="45">
        <v>130</v>
      </c>
      <c r="U522" s="45">
        <v>185</v>
      </c>
      <c r="V522" s="44" t="s">
        <v>301</v>
      </c>
      <c r="W522" s="44" t="s">
        <v>77</v>
      </c>
      <c r="X522" s="6"/>
      <c r="Y522" s="6"/>
      <c r="Z522" s="6"/>
      <c r="AA522" s="6"/>
      <c r="AB522" s="6"/>
      <c r="AC522" s="6"/>
      <c r="AD522" s="6"/>
      <c r="AE522" s="6"/>
      <c r="AF522" s="6"/>
      <c r="AG522" s="6"/>
      <c r="AH522" s="6"/>
      <c r="AI522" s="6"/>
      <c r="AJ522" s="6"/>
      <c r="AK522" s="6"/>
      <c r="AL522" s="6"/>
      <c r="AM522" s="6"/>
      <c r="AN522" s="6"/>
      <c r="AO522" s="6"/>
      <c r="AP522" s="6"/>
    </row>
    <row r="523" spans="1:42" ht="11.25" customHeight="1" x14ac:dyDescent="0.3">
      <c r="A523" s="26">
        <v>517</v>
      </c>
      <c r="B523" s="38" t="s">
        <v>2020</v>
      </c>
      <c r="C523" s="39">
        <v>20</v>
      </c>
      <c r="D523" s="40">
        <v>150</v>
      </c>
      <c r="E523" s="30"/>
      <c r="F523" s="41">
        <f t="shared" si="3"/>
        <v>0</v>
      </c>
      <c r="G523" s="42" t="s">
        <v>1220</v>
      </c>
      <c r="H523" s="42"/>
      <c r="I523" s="44" t="s">
        <v>1960</v>
      </c>
      <c r="J523" s="103" t="s">
        <v>1927</v>
      </c>
      <c r="K523" s="45">
        <v>9789664480724</v>
      </c>
      <c r="L523" s="45">
        <v>2022</v>
      </c>
      <c r="M523" s="45">
        <v>12</v>
      </c>
      <c r="N523" s="103" t="s">
        <v>1664</v>
      </c>
      <c r="O523" s="38" t="s">
        <v>2021</v>
      </c>
      <c r="P523" s="45">
        <v>181280</v>
      </c>
      <c r="Q523" s="46" t="s">
        <v>2022</v>
      </c>
      <c r="R523" s="48">
        <v>0.17</v>
      </c>
      <c r="S523" s="45">
        <v>152</v>
      </c>
      <c r="T523" s="45">
        <v>130</v>
      </c>
      <c r="U523" s="45">
        <v>185</v>
      </c>
      <c r="V523" s="44" t="s">
        <v>301</v>
      </c>
      <c r="W523" s="44" t="s">
        <v>77</v>
      </c>
      <c r="X523" s="6"/>
      <c r="Y523" s="6"/>
      <c r="Z523" s="6"/>
      <c r="AA523" s="6"/>
      <c r="AB523" s="6"/>
      <c r="AC523" s="6"/>
      <c r="AD523" s="6"/>
      <c r="AE523" s="6"/>
      <c r="AF523" s="6"/>
      <c r="AG523" s="6"/>
      <c r="AH523" s="6"/>
      <c r="AI523" s="6"/>
      <c r="AJ523" s="6"/>
      <c r="AK523" s="6"/>
      <c r="AL523" s="6"/>
      <c r="AM523" s="6"/>
      <c r="AN523" s="6"/>
      <c r="AO523" s="6"/>
      <c r="AP523" s="6"/>
    </row>
    <row r="524" spans="1:42" ht="11.25" customHeight="1" x14ac:dyDescent="0.3">
      <c r="A524" s="26">
        <v>518</v>
      </c>
      <c r="B524" s="49" t="s">
        <v>2023</v>
      </c>
      <c r="C524" s="50">
        <v>20</v>
      </c>
      <c r="D524" s="51">
        <v>150</v>
      </c>
      <c r="E524" s="30"/>
      <c r="F524" s="52">
        <f t="shared" si="3"/>
        <v>0</v>
      </c>
      <c r="G524" s="53" t="s">
        <v>1220</v>
      </c>
      <c r="H524" s="54" t="s">
        <v>49</v>
      </c>
      <c r="I524" s="55" t="s">
        <v>1960</v>
      </c>
      <c r="J524" s="100" t="s">
        <v>1927</v>
      </c>
      <c r="K524" s="56">
        <v>9789664482087</v>
      </c>
      <c r="L524" s="57">
        <v>2024</v>
      </c>
      <c r="M524" s="57">
        <v>1</v>
      </c>
      <c r="N524" s="100" t="s">
        <v>1664</v>
      </c>
      <c r="O524" s="49" t="s">
        <v>2024</v>
      </c>
      <c r="P524" s="56">
        <v>205989</v>
      </c>
      <c r="Q524" s="57" t="s">
        <v>2025</v>
      </c>
      <c r="R524" s="78">
        <v>0.158</v>
      </c>
      <c r="S524" s="56">
        <v>136</v>
      </c>
      <c r="T524" s="56">
        <v>130</v>
      </c>
      <c r="U524" s="56">
        <v>185</v>
      </c>
      <c r="V524" s="55" t="s">
        <v>301</v>
      </c>
      <c r="W524" s="55" t="s">
        <v>77</v>
      </c>
      <c r="X524" s="6"/>
      <c r="Y524" s="6"/>
      <c r="Z524" s="6"/>
      <c r="AA524" s="6"/>
      <c r="AB524" s="6"/>
      <c r="AC524" s="6"/>
      <c r="AD524" s="6"/>
      <c r="AE524" s="6"/>
      <c r="AF524" s="6"/>
      <c r="AG524" s="6"/>
      <c r="AH524" s="6"/>
      <c r="AI524" s="6"/>
      <c r="AJ524" s="6"/>
      <c r="AK524" s="6"/>
      <c r="AL524" s="6"/>
      <c r="AM524" s="6"/>
      <c r="AN524" s="6"/>
      <c r="AO524" s="6"/>
      <c r="AP524" s="6"/>
    </row>
    <row r="525" spans="1:42" ht="11.25" customHeight="1" x14ac:dyDescent="0.3">
      <c r="A525" s="26">
        <v>519</v>
      </c>
      <c r="B525" s="38" t="s">
        <v>2026</v>
      </c>
      <c r="C525" s="39">
        <v>10</v>
      </c>
      <c r="D525" s="40">
        <v>250</v>
      </c>
      <c r="E525" s="30"/>
      <c r="F525" s="41">
        <f t="shared" si="3"/>
        <v>0</v>
      </c>
      <c r="G525" s="42" t="s">
        <v>1220</v>
      </c>
      <c r="H525" s="42"/>
      <c r="I525" s="44" t="s">
        <v>2027</v>
      </c>
      <c r="J525" s="103" t="s">
        <v>2028</v>
      </c>
      <c r="K525" s="45">
        <v>9789664481745</v>
      </c>
      <c r="L525" s="45">
        <v>2023</v>
      </c>
      <c r="M525" s="45">
        <v>8</v>
      </c>
      <c r="N525" s="103" t="s">
        <v>1664</v>
      </c>
      <c r="O525" s="38" t="s">
        <v>2029</v>
      </c>
      <c r="P525" s="45">
        <v>197042</v>
      </c>
      <c r="Q525" s="46" t="s">
        <v>2030</v>
      </c>
      <c r="R525" s="48">
        <v>0.34200000000000003</v>
      </c>
      <c r="S525" s="45">
        <v>272</v>
      </c>
      <c r="T525" s="45">
        <v>130</v>
      </c>
      <c r="U525" s="45">
        <v>200</v>
      </c>
      <c r="V525" s="44" t="s">
        <v>223</v>
      </c>
      <c r="W525" s="44" t="s">
        <v>77</v>
      </c>
      <c r="X525" s="6"/>
      <c r="Y525" s="6"/>
      <c r="Z525" s="6"/>
      <c r="AA525" s="6"/>
      <c r="AB525" s="6"/>
      <c r="AC525" s="6"/>
      <c r="AD525" s="6"/>
      <c r="AE525" s="6"/>
      <c r="AF525" s="6"/>
      <c r="AG525" s="6"/>
      <c r="AH525" s="6"/>
      <c r="AI525" s="6"/>
      <c r="AJ525" s="6"/>
      <c r="AK525" s="6"/>
      <c r="AL525" s="6"/>
      <c r="AM525" s="6"/>
      <c r="AN525" s="6"/>
      <c r="AO525" s="6"/>
      <c r="AP525" s="6"/>
    </row>
    <row r="526" spans="1:42" ht="11.25" customHeight="1" x14ac:dyDescent="0.3">
      <c r="A526" s="26">
        <v>520</v>
      </c>
      <c r="B526" s="38" t="s">
        <v>2031</v>
      </c>
      <c r="C526" s="39">
        <v>16</v>
      </c>
      <c r="D526" s="40">
        <v>90</v>
      </c>
      <c r="E526" s="30"/>
      <c r="F526" s="41">
        <f t="shared" si="3"/>
        <v>0</v>
      </c>
      <c r="G526" s="42" t="s">
        <v>1220</v>
      </c>
      <c r="H526" s="42"/>
      <c r="I526" s="44" t="s">
        <v>2032</v>
      </c>
      <c r="J526" s="103" t="s">
        <v>1927</v>
      </c>
      <c r="K526" s="45">
        <v>9786176796312</v>
      </c>
      <c r="L526" s="45">
        <v>2020</v>
      </c>
      <c r="M526" s="45">
        <v>2</v>
      </c>
      <c r="N526" s="103" t="s">
        <v>1664</v>
      </c>
      <c r="O526" s="38" t="s">
        <v>2033</v>
      </c>
      <c r="P526" s="45">
        <v>206644</v>
      </c>
      <c r="Q526" s="46" t="s">
        <v>2034</v>
      </c>
      <c r="R526" s="48">
        <v>0.221</v>
      </c>
      <c r="S526" s="45">
        <v>168</v>
      </c>
      <c r="T526" s="45">
        <v>130</v>
      </c>
      <c r="U526" s="45">
        <v>200</v>
      </c>
      <c r="V526" s="44" t="s">
        <v>223</v>
      </c>
      <c r="W526" s="44" t="s">
        <v>77</v>
      </c>
      <c r="X526" s="6"/>
      <c r="Y526" s="6"/>
      <c r="Z526" s="6"/>
      <c r="AA526" s="6"/>
      <c r="AB526" s="6"/>
      <c r="AC526" s="6"/>
      <c r="AD526" s="6"/>
      <c r="AE526" s="6"/>
      <c r="AF526" s="6"/>
      <c r="AG526" s="6"/>
      <c r="AH526" s="6"/>
      <c r="AI526" s="6"/>
      <c r="AJ526" s="6"/>
      <c r="AK526" s="6"/>
      <c r="AL526" s="6"/>
      <c r="AM526" s="6"/>
      <c r="AN526" s="6"/>
      <c r="AO526" s="6"/>
      <c r="AP526" s="6"/>
    </row>
    <row r="527" spans="1:42" ht="11.25" hidden="1" customHeight="1" x14ac:dyDescent="0.3">
      <c r="A527" s="26">
        <v>521</v>
      </c>
      <c r="B527" s="38" t="s">
        <v>2035</v>
      </c>
      <c r="C527" s="39">
        <v>20</v>
      </c>
      <c r="D527" s="40">
        <v>90</v>
      </c>
      <c r="E527" s="30"/>
      <c r="F527" s="41">
        <f t="shared" si="3"/>
        <v>0</v>
      </c>
      <c r="G527" s="42" t="s">
        <v>1220</v>
      </c>
      <c r="H527" s="61" t="s">
        <v>60</v>
      </c>
      <c r="I527" s="44" t="s">
        <v>2032</v>
      </c>
      <c r="J527" s="103" t="s">
        <v>1927</v>
      </c>
      <c r="K527" s="45">
        <v>9786176798293</v>
      </c>
      <c r="L527" s="45">
        <v>2020</v>
      </c>
      <c r="M527" s="45">
        <v>10</v>
      </c>
      <c r="N527" s="103" t="s">
        <v>1664</v>
      </c>
      <c r="O527" s="38" t="s">
        <v>2036</v>
      </c>
      <c r="P527" s="45">
        <v>215295</v>
      </c>
      <c r="Q527" s="46" t="s">
        <v>2037</v>
      </c>
      <c r="R527" s="48">
        <v>0.22800000000000001</v>
      </c>
      <c r="S527" s="45">
        <v>184</v>
      </c>
      <c r="T527" s="45">
        <v>130</v>
      </c>
      <c r="U527" s="45">
        <v>200</v>
      </c>
      <c r="V527" s="44" t="s">
        <v>223</v>
      </c>
      <c r="W527" s="44" t="s">
        <v>77</v>
      </c>
      <c r="X527" s="6"/>
      <c r="Y527" s="6"/>
      <c r="Z527" s="6"/>
      <c r="AA527" s="6"/>
      <c r="AB527" s="6"/>
      <c r="AC527" s="6"/>
      <c r="AD527" s="6"/>
      <c r="AE527" s="6"/>
      <c r="AF527" s="6"/>
      <c r="AG527" s="6"/>
      <c r="AH527" s="6"/>
      <c r="AI527" s="6"/>
      <c r="AJ527" s="6"/>
      <c r="AK527" s="6"/>
      <c r="AL527" s="6"/>
      <c r="AM527" s="6"/>
      <c r="AN527" s="6"/>
      <c r="AO527" s="6"/>
      <c r="AP527" s="6"/>
    </row>
    <row r="528" spans="1:42" ht="11.25" hidden="1" customHeight="1" x14ac:dyDescent="0.3">
      <c r="A528" s="26">
        <v>522</v>
      </c>
      <c r="B528" s="38" t="s">
        <v>2038</v>
      </c>
      <c r="C528" s="39">
        <v>10</v>
      </c>
      <c r="D528" s="40">
        <v>90</v>
      </c>
      <c r="E528" s="30"/>
      <c r="F528" s="41">
        <f t="shared" si="3"/>
        <v>0</v>
      </c>
      <c r="G528" s="42" t="s">
        <v>1220</v>
      </c>
      <c r="H528" s="61" t="s">
        <v>60</v>
      </c>
      <c r="I528" s="44" t="s">
        <v>2032</v>
      </c>
      <c r="J528" s="103" t="s">
        <v>1927</v>
      </c>
      <c r="K528" s="45">
        <v>9786176799238</v>
      </c>
      <c r="L528" s="45">
        <v>2021</v>
      </c>
      <c r="M528" s="45">
        <v>9</v>
      </c>
      <c r="N528" s="103" t="s">
        <v>1664</v>
      </c>
      <c r="O528" s="38" t="s">
        <v>2039</v>
      </c>
      <c r="P528" s="45">
        <v>156441</v>
      </c>
      <c r="Q528" s="46" t="s">
        <v>2040</v>
      </c>
      <c r="R528" s="48">
        <v>0.25600000000000001</v>
      </c>
      <c r="S528" s="45">
        <v>184</v>
      </c>
      <c r="T528" s="45">
        <v>130</v>
      </c>
      <c r="U528" s="45">
        <v>200</v>
      </c>
      <c r="V528" s="44" t="s">
        <v>223</v>
      </c>
      <c r="W528" s="44" t="s">
        <v>77</v>
      </c>
      <c r="X528" s="6"/>
      <c r="Y528" s="6"/>
      <c r="Z528" s="6"/>
      <c r="AA528" s="6"/>
      <c r="AB528" s="6"/>
      <c r="AC528" s="6"/>
      <c r="AD528" s="6"/>
      <c r="AE528" s="6"/>
      <c r="AF528" s="6"/>
      <c r="AG528" s="6"/>
      <c r="AH528" s="6"/>
      <c r="AI528" s="6"/>
      <c r="AJ528" s="6"/>
      <c r="AK528" s="6"/>
      <c r="AL528" s="6"/>
      <c r="AM528" s="6"/>
      <c r="AN528" s="6"/>
      <c r="AO528" s="6"/>
      <c r="AP528" s="6"/>
    </row>
    <row r="529" spans="1:42" ht="11.25" customHeight="1" x14ac:dyDescent="0.3">
      <c r="A529" s="26">
        <v>523</v>
      </c>
      <c r="B529" s="27" t="s">
        <v>2041</v>
      </c>
      <c r="C529" s="63">
        <v>10</v>
      </c>
      <c r="D529" s="29">
        <v>280</v>
      </c>
      <c r="E529" s="30"/>
      <c r="F529" s="31">
        <f t="shared" si="3"/>
        <v>0</v>
      </c>
      <c r="G529" s="32" t="s">
        <v>1220</v>
      </c>
      <c r="H529" s="32" t="s">
        <v>79</v>
      </c>
      <c r="I529" s="34" t="s">
        <v>2042</v>
      </c>
      <c r="J529" s="97" t="s">
        <v>2043</v>
      </c>
      <c r="K529" s="35">
        <v>9789666799855</v>
      </c>
      <c r="L529" s="35">
        <v>2022</v>
      </c>
      <c r="M529" s="35">
        <v>1</v>
      </c>
      <c r="N529" s="105" t="s">
        <v>1664</v>
      </c>
      <c r="O529" s="27" t="s">
        <v>2044</v>
      </c>
      <c r="P529" s="35">
        <v>162792</v>
      </c>
      <c r="Q529" s="36" t="s">
        <v>2045</v>
      </c>
      <c r="R529" s="37">
        <v>0.41499999999999998</v>
      </c>
      <c r="S529" s="35">
        <v>304</v>
      </c>
      <c r="T529" s="35">
        <v>145</v>
      </c>
      <c r="U529" s="35">
        <v>200</v>
      </c>
      <c r="V529" s="34" t="s">
        <v>132</v>
      </c>
      <c r="W529" s="34" t="s">
        <v>77</v>
      </c>
      <c r="X529" s="6"/>
      <c r="Y529" s="6"/>
      <c r="Z529" s="6"/>
      <c r="AA529" s="6"/>
      <c r="AB529" s="6"/>
      <c r="AC529" s="6"/>
      <c r="AD529" s="6"/>
      <c r="AE529" s="6"/>
      <c r="AF529" s="6"/>
      <c r="AG529" s="6"/>
      <c r="AH529" s="6"/>
      <c r="AI529" s="6"/>
      <c r="AJ529" s="6"/>
      <c r="AK529" s="6"/>
      <c r="AL529" s="6"/>
      <c r="AM529" s="6"/>
      <c r="AN529" s="6"/>
      <c r="AO529" s="6"/>
      <c r="AP529" s="6"/>
    </row>
    <row r="530" spans="1:42" ht="11.25" customHeight="1" x14ac:dyDescent="0.3">
      <c r="A530" s="26">
        <v>524</v>
      </c>
      <c r="B530" s="27" t="s">
        <v>2046</v>
      </c>
      <c r="C530" s="28">
        <v>10</v>
      </c>
      <c r="D530" s="29">
        <v>250</v>
      </c>
      <c r="E530" s="30"/>
      <c r="F530" s="31">
        <f t="shared" si="3"/>
        <v>0</v>
      </c>
      <c r="G530" s="32" t="s">
        <v>1220</v>
      </c>
      <c r="H530" s="33" t="s">
        <v>79</v>
      </c>
      <c r="I530" s="34" t="s">
        <v>1892</v>
      </c>
      <c r="J530" s="97" t="s">
        <v>2043</v>
      </c>
      <c r="K530" s="35">
        <v>9789664482155</v>
      </c>
      <c r="L530" s="35">
        <v>2023</v>
      </c>
      <c r="M530" s="35">
        <v>11</v>
      </c>
      <c r="N530" s="97" t="s">
        <v>1664</v>
      </c>
      <c r="O530" s="27" t="s">
        <v>2047</v>
      </c>
      <c r="P530" s="35">
        <v>202929</v>
      </c>
      <c r="Q530" s="36" t="s">
        <v>2048</v>
      </c>
      <c r="R530" s="37"/>
      <c r="S530" s="35">
        <v>248</v>
      </c>
      <c r="T530" s="35">
        <v>145</v>
      </c>
      <c r="U530" s="35">
        <v>200</v>
      </c>
      <c r="V530" s="34" t="s">
        <v>132</v>
      </c>
      <c r="W530" s="34"/>
      <c r="X530" s="6"/>
      <c r="Y530" s="6"/>
      <c r="Z530" s="6"/>
      <c r="AA530" s="6"/>
      <c r="AB530" s="6"/>
      <c r="AC530" s="6"/>
      <c r="AD530" s="6"/>
      <c r="AE530" s="6"/>
      <c r="AF530" s="6"/>
      <c r="AG530" s="6"/>
      <c r="AH530" s="6"/>
      <c r="AI530" s="6"/>
      <c r="AJ530" s="6"/>
      <c r="AK530" s="6"/>
      <c r="AL530" s="6"/>
      <c r="AM530" s="6"/>
      <c r="AN530" s="6"/>
      <c r="AO530" s="6"/>
      <c r="AP530" s="6"/>
    </row>
    <row r="531" spans="1:42" ht="11.25" hidden="1" customHeight="1" x14ac:dyDescent="0.3">
      <c r="A531" s="26">
        <v>525</v>
      </c>
      <c r="B531" s="38" t="s">
        <v>2049</v>
      </c>
      <c r="C531" s="39">
        <v>20</v>
      </c>
      <c r="D531" s="40">
        <v>150</v>
      </c>
      <c r="E531" s="30"/>
      <c r="F531" s="41">
        <f t="shared" si="3"/>
        <v>0</v>
      </c>
      <c r="G531" s="42" t="s">
        <v>1220</v>
      </c>
      <c r="H531" s="61" t="s">
        <v>60</v>
      </c>
      <c r="I531" s="44" t="s">
        <v>2050</v>
      </c>
      <c r="J531" s="103" t="s">
        <v>1927</v>
      </c>
      <c r="K531" s="45">
        <v>9786176799306</v>
      </c>
      <c r="L531" s="45">
        <v>2022</v>
      </c>
      <c r="M531" s="45">
        <v>6</v>
      </c>
      <c r="N531" s="103" t="s">
        <v>1664</v>
      </c>
      <c r="O531" s="38" t="s">
        <v>2051</v>
      </c>
      <c r="P531" s="45">
        <v>171172</v>
      </c>
      <c r="Q531" s="46" t="s">
        <v>2052</v>
      </c>
      <c r="R531" s="48">
        <v>0.121</v>
      </c>
      <c r="S531" s="45">
        <v>88</v>
      </c>
      <c r="T531" s="45">
        <v>130</v>
      </c>
      <c r="U531" s="45">
        <v>185</v>
      </c>
      <c r="V531" s="44" t="s">
        <v>301</v>
      </c>
      <c r="W531" s="44" t="s">
        <v>77</v>
      </c>
      <c r="X531" s="6"/>
      <c r="Y531" s="6"/>
      <c r="Z531" s="6"/>
      <c r="AA531" s="6"/>
      <c r="AB531" s="6"/>
      <c r="AC531" s="6"/>
      <c r="AD531" s="6"/>
      <c r="AE531" s="6"/>
      <c r="AF531" s="6"/>
      <c r="AG531" s="6"/>
      <c r="AH531" s="6"/>
      <c r="AI531" s="6"/>
      <c r="AJ531" s="6"/>
      <c r="AK531" s="6"/>
      <c r="AL531" s="6"/>
      <c r="AM531" s="6"/>
      <c r="AN531" s="6"/>
      <c r="AO531" s="6"/>
      <c r="AP531" s="6"/>
    </row>
    <row r="532" spans="1:42" ht="11.25" customHeight="1" x14ac:dyDescent="0.3">
      <c r="A532" s="26">
        <v>526</v>
      </c>
      <c r="B532" s="38" t="s">
        <v>2053</v>
      </c>
      <c r="C532" s="39">
        <v>20</v>
      </c>
      <c r="D532" s="40">
        <v>150</v>
      </c>
      <c r="E532" s="30"/>
      <c r="F532" s="41">
        <f t="shared" si="3"/>
        <v>0</v>
      </c>
      <c r="G532" s="42" t="s">
        <v>1220</v>
      </c>
      <c r="H532" s="42"/>
      <c r="I532" s="44" t="s">
        <v>2050</v>
      </c>
      <c r="J532" s="103" t="s">
        <v>1927</v>
      </c>
      <c r="K532" s="45">
        <v>9789664480847</v>
      </c>
      <c r="L532" s="45">
        <v>2023</v>
      </c>
      <c r="M532" s="45">
        <v>1</v>
      </c>
      <c r="N532" s="103" t="s">
        <v>1664</v>
      </c>
      <c r="O532" s="38" t="s">
        <v>2054</v>
      </c>
      <c r="P532" s="45">
        <v>183511</v>
      </c>
      <c r="Q532" s="46" t="s">
        <v>2055</v>
      </c>
      <c r="R532" s="48">
        <v>0.14199999999999999</v>
      </c>
      <c r="S532" s="45">
        <v>112</v>
      </c>
      <c r="T532" s="45">
        <v>130</v>
      </c>
      <c r="U532" s="45">
        <v>185</v>
      </c>
      <c r="V532" s="44" t="s">
        <v>301</v>
      </c>
      <c r="W532" s="44" t="s">
        <v>77</v>
      </c>
      <c r="X532" s="6"/>
      <c r="Y532" s="6"/>
      <c r="Z532" s="6"/>
      <c r="AA532" s="6"/>
      <c r="AB532" s="6"/>
      <c r="AC532" s="6"/>
      <c r="AD532" s="6"/>
      <c r="AE532" s="6"/>
      <c r="AF532" s="6"/>
      <c r="AG532" s="6"/>
      <c r="AH532" s="6"/>
      <c r="AI532" s="6"/>
      <c r="AJ532" s="6"/>
      <c r="AK532" s="6"/>
      <c r="AL532" s="6"/>
      <c r="AM532" s="6"/>
      <c r="AN532" s="6"/>
      <c r="AO532" s="6"/>
      <c r="AP532" s="6"/>
    </row>
    <row r="533" spans="1:42" ht="11.25" hidden="1" customHeight="1" x14ac:dyDescent="0.3">
      <c r="A533" s="26">
        <v>527</v>
      </c>
      <c r="B533" s="38" t="s">
        <v>2056</v>
      </c>
      <c r="C533" s="39">
        <v>20</v>
      </c>
      <c r="D533" s="40">
        <v>80</v>
      </c>
      <c r="E533" s="30"/>
      <c r="F533" s="41">
        <f t="shared" si="3"/>
        <v>0</v>
      </c>
      <c r="G533" s="42" t="s">
        <v>1220</v>
      </c>
      <c r="H533" s="61" t="s">
        <v>60</v>
      </c>
      <c r="I533" s="44" t="s">
        <v>2057</v>
      </c>
      <c r="J533" s="103" t="s">
        <v>1927</v>
      </c>
      <c r="K533" s="45">
        <v>9786176792925</v>
      </c>
      <c r="L533" s="45">
        <v>2016</v>
      </c>
      <c r="M533" s="45">
        <v>8</v>
      </c>
      <c r="N533" s="103" t="s">
        <v>1664</v>
      </c>
      <c r="O533" s="38" t="s">
        <v>2058</v>
      </c>
      <c r="P533" s="45">
        <v>143621</v>
      </c>
      <c r="Q533" s="46" t="s">
        <v>2059</v>
      </c>
      <c r="R533" s="48">
        <v>0.14899999999999999</v>
      </c>
      <c r="S533" s="45">
        <v>136</v>
      </c>
      <c r="T533" s="45">
        <v>130</v>
      </c>
      <c r="U533" s="45">
        <v>185</v>
      </c>
      <c r="V533" s="44" t="s">
        <v>301</v>
      </c>
      <c r="W533" s="44" t="s">
        <v>77</v>
      </c>
      <c r="X533" s="6"/>
      <c r="Y533" s="6"/>
      <c r="Z533" s="6"/>
      <c r="AA533" s="6"/>
      <c r="AB533" s="6"/>
      <c r="AC533" s="6"/>
      <c r="AD533" s="6"/>
      <c r="AE533" s="6"/>
      <c r="AF533" s="6"/>
      <c r="AG533" s="6"/>
      <c r="AH533" s="6"/>
      <c r="AI533" s="6"/>
      <c r="AJ533" s="6"/>
      <c r="AK533" s="6"/>
      <c r="AL533" s="6"/>
      <c r="AM533" s="6"/>
      <c r="AN533" s="6"/>
      <c r="AO533" s="6"/>
      <c r="AP533" s="6"/>
    </row>
    <row r="534" spans="1:42" ht="11.25" hidden="1" customHeight="1" x14ac:dyDescent="0.3">
      <c r="A534" s="26">
        <v>528</v>
      </c>
      <c r="B534" s="38" t="s">
        <v>2060</v>
      </c>
      <c r="C534" s="39">
        <v>20</v>
      </c>
      <c r="D534" s="40">
        <v>80</v>
      </c>
      <c r="E534" s="30"/>
      <c r="F534" s="41">
        <f t="shared" si="3"/>
        <v>0</v>
      </c>
      <c r="G534" s="42" t="s">
        <v>1220</v>
      </c>
      <c r="H534" s="61" t="s">
        <v>60</v>
      </c>
      <c r="I534" s="44" t="s">
        <v>2057</v>
      </c>
      <c r="J534" s="103" t="s">
        <v>1927</v>
      </c>
      <c r="K534" s="45">
        <v>9786176795001</v>
      </c>
      <c r="L534" s="45">
        <v>2018</v>
      </c>
      <c r="M534" s="45">
        <v>3</v>
      </c>
      <c r="N534" s="103" t="s">
        <v>1664</v>
      </c>
      <c r="O534" s="38" t="s">
        <v>2061</v>
      </c>
      <c r="P534" s="45">
        <v>169132</v>
      </c>
      <c r="Q534" s="46" t="s">
        <v>2062</v>
      </c>
      <c r="R534" s="48">
        <v>0.12</v>
      </c>
      <c r="S534" s="45">
        <v>88</v>
      </c>
      <c r="T534" s="45">
        <v>130</v>
      </c>
      <c r="U534" s="45">
        <v>185</v>
      </c>
      <c r="V534" s="44" t="s">
        <v>301</v>
      </c>
      <c r="W534" s="44" t="s">
        <v>77</v>
      </c>
      <c r="X534" s="6"/>
      <c r="Y534" s="6"/>
      <c r="Z534" s="6"/>
      <c r="AA534" s="6"/>
      <c r="AB534" s="6"/>
      <c r="AC534" s="6"/>
      <c r="AD534" s="6"/>
      <c r="AE534" s="6"/>
      <c r="AF534" s="6"/>
      <c r="AG534" s="6"/>
      <c r="AH534" s="6"/>
      <c r="AI534" s="6"/>
      <c r="AJ534" s="6"/>
      <c r="AK534" s="6"/>
      <c r="AL534" s="6"/>
      <c r="AM534" s="6"/>
      <c r="AN534" s="6"/>
      <c r="AO534" s="6"/>
      <c r="AP534" s="6"/>
    </row>
    <row r="535" spans="1:42" ht="11.25" hidden="1" customHeight="1" x14ac:dyDescent="0.3">
      <c r="A535" s="26">
        <v>529</v>
      </c>
      <c r="B535" s="38" t="s">
        <v>2063</v>
      </c>
      <c r="C535" s="39">
        <v>20</v>
      </c>
      <c r="D535" s="40">
        <v>180</v>
      </c>
      <c r="E535" s="30"/>
      <c r="F535" s="41">
        <f t="shared" si="3"/>
        <v>0</v>
      </c>
      <c r="G535" s="42" t="s">
        <v>1220</v>
      </c>
      <c r="H535" s="61" t="s">
        <v>60</v>
      </c>
      <c r="I535" s="44" t="s">
        <v>2064</v>
      </c>
      <c r="J535" s="103" t="s">
        <v>2043</v>
      </c>
      <c r="K535" s="45">
        <v>9789666799701</v>
      </c>
      <c r="L535" s="45">
        <v>2022</v>
      </c>
      <c r="M535" s="45">
        <v>1</v>
      </c>
      <c r="N535" s="103" t="s">
        <v>1664</v>
      </c>
      <c r="O535" s="38" t="s">
        <v>2065</v>
      </c>
      <c r="P535" s="45">
        <v>162790</v>
      </c>
      <c r="Q535" s="46" t="s">
        <v>2066</v>
      </c>
      <c r="R535" s="48">
        <v>0.22600000000000001</v>
      </c>
      <c r="S535" s="45">
        <v>152</v>
      </c>
      <c r="T535" s="45">
        <v>130</v>
      </c>
      <c r="U535" s="45">
        <v>185</v>
      </c>
      <c r="V535" s="44" t="s">
        <v>301</v>
      </c>
      <c r="W535" s="44" t="s">
        <v>77</v>
      </c>
      <c r="X535" s="6"/>
      <c r="Y535" s="6"/>
      <c r="Z535" s="6"/>
      <c r="AA535" s="6"/>
      <c r="AB535" s="6"/>
      <c r="AC535" s="6"/>
      <c r="AD535" s="6"/>
      <c r="AE535" s="6"/>
      <c r="AF535" s="6"/>
      <c r="AG535" s="6"/>
      <c r="AH535" s="6"/>
      <c r="AI535" s="6"/>
      <c r="AJ535" s="6"/>
      <c r="AK535" s="6"/>
      <c r="AL535" s="6"/>
      <c r="AM535" s="6"/>
      <c r="AN535" s="6"/>
      <c r="AO535" s="6"/>
      <c r="AP535" s="6"/>
    </row>
    <row r="536" spans="1:42" ht="11.25" customHeight="1" x14ac:dyDescent="0.3">
      <c r="A536" s="26">
        <v>530</v>
      </c>
      <c r="B536" s="38" t="s">
        <v>2067</v>
      </c>
      <c r="C536" s="39">
        <v>10</v>
      </c>
      <c r="D536" s="40">
        <v>180</v>
      </c>
      <c r="E536" s="30"/>
      <c r="F536" s="41">
        <f t="shared" si="3"/>
        <v>0</v>
      </c>
      <c r="G536" s="42" t="s">
        <v>1220</v>
      </c>
      <c r="H536" s="42"/>
      <c r="I536" s="44" t="s">
        <v>2064</v>
      </c>
      <c r="J536" s="103" t="s">
        <v>2043</v>
      </c>
      <c r="K536" s="45">
        <v>9789664480069</v>
      </c>
      <c r="L536" s="45">
        <v>2022</v>
      </c>
      <c r="M536" s="45">
        <v>5</v>
      </c>
      <c r="N536" s="103" t="s">
        <v>1664</v>
      </c>
      <c r="O536" s="38" t="s">
        <v>2068</v>
      </c>
      <c r="P536" s="45">
        <v>170625</v>
      </c>
      <c r="Q536" s="46" t="s">
        <v>2069</v>
      </c>
      <c r="R536" s="48">
        <v>0.26</v>
      </c>
      <c r="S536" s="45">
        <v>184</v>
      </c>
      <c r="T536" s="45">
        <v>130</v>
      </c>
      <c r="U536" s="45">
        <v>185</v>
      </c>
      <c r="V536" s="44" t="s">
        <v>301</v>
      </c>
      <c r="W536" s="44" t="s">
        <v>77</v>
      </c>
      <c r="X536" s="6"/>
      <c r="Y536" s="6"/>
      <c r="Z536" s="6"/>
      <c r="AA536" s="6"/>
      <c r="AB536" s="6"/>
      <c r="AC536" s="6"/>
      <c r="AD536" s="6"/>
      <c r="AE536" s="6"/>
      <c r="AF536" s="6"/>
      <c r="AG536" s="6"/>
      <c r="AH536" s="6"/>
      <c r="AI536" s="6"/>
      <c r="AJ536" s="6"/>
      <c r="AK536" s="6"/>
      <c r="AL536" s="6"/>
      <c r="AM536" s="6"/>
      <c r="AN536" s="6"/>
      <c r="AO536" s="6"/>
      <c r="AP536" s="6"/>
    </row>
    <row r="537" spans="1:42" ht="11.25" customHeight="1" x14ac:dyDescent="0.3">
      <c r="A537" s="26">
        <v>531</v>
      </c>
      <c r="B537" s="38" t="s">
        <v>2070</v>
      </c>
      <c r="C537" s="39">
        <v>14</v>
      </c>
      <c r="D537" s="40">
        <v>180</v>
      </c>
      <c r="E537" s="30"/>
      <c r="F537" s="41">
        <f t="shared" si="3"/>
        <v>0</v>
      </c>
      <c r="G537" s="42" t="s">
        <v>1220</v>
      </c>
      <c r="H537" s="42"/>
      <c r="I537" s="44" t="s">
        <v>2064</v>
      </c>
      <c r="J537" s="103" t="s">
        <v>2043</v>
      </c>
      <c r="K537" s="45">
        <v>9789664480632</v>
      </c>
      <c r="L537" s="45">
        <v>2023</v>
      </c>
      <c r="M537" s="45">
        <v>1</v>
      </c>
      <c r="N537" s="103" t="s">
        <v>1664</v>
      </c>
      <c r="O537" s="38" t="s">
        <v>2071</v>
      </c>
      <c r="P537" s="45">
        <v>179157</v>
      </c>
      <c r="Q537" s="46" t="s">
        <v>2072</v>
      </c>
      <c r="R537" s="48">
        <v>0.245</v>
      </c>
      <c r="S537" s="45">
        <v>176</v>
      </c>
      <c r="T537" s="45">
        <v>130</v>
      </c>
      <c r="U537" s="45">
        <v>185</v>
      </c>
      <c r="V537" s="44" t="s">
        <v>301</v>
      </c>
      <c r="W537" s="44" t="s">
        <v>77</v>
      </c>
      <c r="X537" s="6"/>
      <c r="Y537" s="6"/>
      <c r="Z537" s="6"/>
      <c r="AA537" s="6"/>
      <c r="AB537" s="6"/>
      <c r="AC537" s="6"/>
      <c r="AD537" s="6"/>
      <c r="AE537" s="6"/>
      <c r="AF537" s="6"/>
      <c r="AG537" s="6"/>
      <c r="AH537" s="6"/>
      <c r="AI537" s="6"/>
      <c r="AJ537" s="6"/>
      <c r="AK537" s="6"/>
      <c r="AL537" s="6"/>
      <c r="AM537" s="6"/>
      <c r="AN537" s="6"/>
      <c r="AO537" s="6"/>
      <c r="AP537" s="6"/>
    </row>
    <row r="538" spans="1:42" ht="11.25" customHeight="1" x14ac:dyDescent="0.3">
      <c r="A538" s="26">
        <v>532</v>
      </c>
      <c r="B538" s="38" t="s">
        <v>2073</v>
      </c>
      <c r="C538" s="39">
        <v>10</v>
      </c>
      <c r="D538" s="40">
        <v>250</v>
      </c>
      <c r="E538" s="30"/>
      <c r="F538" s="41">
        <f t="shared" si="3"/>
        <v>0</v>
      </c>
      <c r="G538" s="42" t="s">
        <v>1220</v>
      </c>
      <c r="H538" s="60"/>
      <c r="I538" s="44" t="s">
        <v>2074</v>
      </c>
      <c r="J538" s="103" t="s">
        <v>2043</v>
      </c>
      <c r="K538" s="45">
        <v>9789666799664</v>
      </c>
      <c r="L538" s="45">
        <v>2021</v>
      </c>
      <c r="M538" s="45">
        <v>10</v>
      </c>
      <c r="N538" s="103" t="s">
        <v>1664</v>
      </c>
      <c r="O538" s="38" t="s">
        <v>2075</v>
      </c>
      <c r="P538" s="45">
        <v>158226</v>
      </c>
      <c r="Q538" s="46" t="s">
        <v>2076</v>
      </c>
      <c r="R538" s="47">
        <v>0.29199999999999998</v>
      </c>
      <c r="S538" s="45">
        <v>244</v>
      </c>
      <c r="T538" s="45">
        <v>130</v>
      </c>
      <c r="U538" s="45">
        <v>200</v>
      </c>
      <c r="V538" s="44" t="s">
        <v>223</v>
      </c>
      <c r="W538" s="44" t="s">
        <v>77</v>
      </c>
      <c r="X538" s="6"/>
      <c r="Y538" s="6"/>
      <c r="Z538" s="6"/>
      <c r="AA538" s="6"/>
      <c r="AB538" s="6"/>
      <c r="AC538" s="6"/>
      <c r="AD538" s="6"/>
      <c r="AE538" s="6"/>
      <c r="AF538" s="6"/>
      <c r="AG538" s="6"/>
      <c r="AH538" s="6"/>
      <c r="AI538" s="6"/>
      <c r="AJ538" s="6"/>
      <c r="AK538" s="6"/>
      <c r="AL538" s="6"/>
      <c r="AM538" s="6"/>
      <c r="AN538" s="6"/>
      <c r="AO538" s="6"/>
      <c r="AP538" s="6"/>
    </row>
    <row r="539" spans="1:42" ht="11.25" customHeight="1" x14ac:dyDescent="0.3">
      <c r="A539" s="26">
        <v>533</v>
      </c>
      <c r="B539" s="38" t="s">
        <v>2077</v>
      </c>
      <c r="C539" s="39">
        <v>10</v>
      </c>
      <c r="D539" s="40">
        <v>250</v>
      </c>
      <c r="E539" s="30"/>
      <c r="F539" s="41">
        <f t="shared" si="3"/>
        <v>0</v>
      </c>
      <c r="G539" s="42" t="s">
        <v>1220</v>
      </c>
      <c r="H539" s="42"/>
      <c r="I539" s="44" t="s">
        <v>2074</v>
      </c>
      <c r="J539" s="103" t="s">
        <v>2043</v>
      </c>
      <c r="K539" s="45">
        <v>9789666799916</v>
      </c>
      <c r="L539" s="45">
        <v>2022</v>
      </c>
      <c r="M539" s="45">
        <v>5</v>
      </c>
      <c r="N539" s="103" t="s">
        <v>1664</v>
      </c>
      <c r="O539" s="38" t="s">
        <v>2078</v>
      </c>
      <c r="P539" s="45">
        <v>170623</v>
      </c>
      <c r="Q539" s="46" t="s">
        <v>2079</v>
      </c>
      <c r="R539" s="48">
        <v>0.32200000000000001</v>
      </c>
      <c r="S539" s="45">
        <v>245</v>
      </c>
      <c r="T539" s="45">
        <v>130</v>
      </c>
      <c r="U539" s="45">
        <v>200</v>
      </c>
      <c r="V539" s="44" t="s">
        <v>223</v>
      </c>
      <c r="W539" s="44" t="s">
        <v>77</v>
      </c>
      <c r="X539" s="6"/>
      <c r="Y539" s="6"/>
      <c r="Z539" s="6"/>
      <c r="AA539" s="6"/>
      <c r="AB539" s="6"/>
      <c r="AC539" s="6"/>
      <c r="AD539" s="6"/>
      <c r="AE539" s="6"/>
      <c r="AF539" s="6"/>
      <c r="AG539" s="6"/>
      <c r="AH539" s="6"/>
      <c r="AI539" s="6"/>
      <c r="AJ539" s="6"/>
      <c r="AK539" s="6"/>
      <c r="AL539" s="6"/>
      <c r="AM539" s="6"/>
      <c r="AN539" s="6"/>
      <c r="AO539" s="6"/>
      <c r="AP539" s="6"/>
    </row>
    <row r="540" spans="1:42" ht="11.25" customHeight="1" x14ac:dyDescent="0.3">
      <c r="A540" s="26">
        <v>534</v>
      </c>
      <c r="B540" s="38" t="s">
        <v>2080</v>
      </c>
      <c r="C540" s="39">
        <v>10</v>
      </c>
      <c r="D540" s="40">
        <v>250</v>
      </c>
      <c r="E540" s="30"/>
      <c r="F540" s="41">
        <f t="shared" si="3"/>
        <v>0</v>
      </c>
      <c r="G540" s="42" t="s">
        <v>1220</v>
      </c>
      <c r="H540" s="42"/>
      <c r="I540" s="44" t="s">
        <v>2074</v>
      </c>
      <c r="J540" s="103" t="s">
        <v>2043</v>
      </c>
      <c r="K540" s="45">
        <v>9789664480991</v>
      </c>
      <c r="L540" s="45">
        <v>2023</v>
      </c>
      <c r="M540" s="45">
        <v>3</v>
      </c>
      <c r="N540" s="103" t="s">
        <v>1664</v>
      </c>
      <c r="O540" s="38" t="s">
        <v>2081</v>
      </c>
      <c r="P540" s="45">
        <v>187817</v>
      </c>
      <c r="Q540" s="46" t="s">
        <v>2082</v>
      </c>
      <c r="R540" s="48">
        <v>0.33</v>
      </c>
      <c r="S540" s="45">
        <v>264</v>
      </c>
      <c r="T540" s="45">
        <v>130</v>
      </c>
      <c r="U540" s="45">
        <v>200</v>
      </c>
      <c r="V540" s="44" t="s">
        <v>223</v>
      </c>
      <c r="W540" s="44" t="s">
        <v>77</v>
      </c>
      <c r="X540" s="6"/>
      <c r="Y540" s="6"/>
      <c r="Z540" s="6"/>
      <c r="AA540" s="6"/>
      <c r="AB540" s="6"/>
      <c r="AC540" s="6"/>
      <c r="AD540" s="6"/>
      <c r="AE540" s="6"/>
      <c r="AF540" s="6"/>
      <c r="AG540" s="6"/>
      <c r="AH540" s="6"/>
      <c r="AI540" s="6"/>
      <c r="AJ540" s="6"/>
      <c r="AK540" s="6"/>
      <c r="AL540" s="6"/>
      <c r="AM540" s="6"/>
      <c r="AN540" s="6"/>
      <c r="AO540" s="6"/>
      <c r="AP540" s="6"/>
    </row>
    <row r="541" spans="1:42" ht="11.25" customHeight="1" x14ac:dyDescent="0.3">
      <c r="A541" s="26">
        <v>535</v>
      </c>
      <c r="B541" s="38" t="s">
        <v>2083</v>
      </c>
      <c r="C541" s="39">
        <v>10</v>
      </c>
      <c r="D541" s="40">
        <v>250</v>
      </c>
      <c r="E541" s="30"/>
      <c r="F541" s="41">
        <f t="shared" si="3"/>
        <v>0</v>
      </c>
      <c r="G541" s="42" t="s">
        <v>1220</v>
      </c>
      <c r="H541" s="42"/>
      <c r="I541" s="44" t="s">
        <v>2074</v>
      </c>
      <c r="J541" s="103" t="s">
        <v>2043</v>
      </c>
      <c r="K541" s="45">
        <v>9789664481783</v>
      </c>
      <c r="L541" s="45">
        <v>2023</v>
      </c>
      <c r="M541" s="45">
        <v>7</v>
      </c>
      <c r="N541" s="103" t="s">
        <v>1664</v>
      </c>
      <c r="O541" s="38" t="s">
        <v>2084</v>
      </c>
      <c r="P541" s="45">
        <v>196211</v>
      </c>
      <c r="Q541" s="46" t="s">
        <v>2085</v>
      </c>
      <c r="R541" s="48">
        <v>0.34499999999999997</v>
      </c>
      <c r="S541" s="45">
        <v>280</v>
      </c>
      <c r="T541" s="45">
        <v>130</v>
      </c>
      <c r="U541" s="45">
        <v>200</v>
      </c>
      <c r="V541" s="44" t="s">
        <v>223</v>
      </c>
      <c r="W541" s="44" t="s">
        <v>77</v>
      </c>
      <c r="X541" s="6"/>
      <c r="Y541" s="6"/>
      <c r="Z541" s="6"/>
      <c r="AA541" s="6"/>
      <c r="AB541" s="6"/>
      <c r="AC541" s="6"/>
      <c r="AD541" s="6"/>
      <c r="AE541" s="6"/>
      <c r="AF541" s="6"/>
      <c r="AG541" s="6"/>
      <c r="AH541" s="6"/>
      <c r="AI541" s="6"/>
      <c r="AJ541" s="6"/>
      <c r="AK541" s="6"/>
      <c r="AL541" s="6"/>
      <c r="AM541" s="6"/>
      <c r="AN541" s="6"/>
      <c r="AO541" s="6"/>
      <c r="AP541" s="6"/>
    </row>
    <row r="542" spans="1:42" ht="11.25" hidden="1" customHeight="1" x14ac:dyDescent="0.3">
      <c r="A542" s="26">
        <v>536</v>
      </c>
      <c r="B542" s="38" t="s">
        <v>2086</v>
      </c>
      <c r="C542" s="39">
        <v>10</v>
      </c>
      <c r="D542" s="40">
        <v>220</v>
      </c>
      <c r="E542" s="30"/>
      <c r="F542" s="41">
        <f t="shared" si="3"/>
        <v>0</v>
      </c>
      <c r="G542" s="42" t="s">
        <v>1220</v>
      </c>
      <c r="H542" s="60" t="s">
        <v>60</v>
      </c>
      <c r="I542" s="44" t="s">
        <v>2087</v>
      </c>
      <c r="J542" s="103" t="s">
        <v>1927</v>
      </c>
      <c r="K542" s="45">
        <v>9786176799573</v>
      </c>
      <c r="L542" s="45">
        <v>2021</v>
      </c>
      <c r="M542" s="45">
        <v>11</v>
      </c>
      <c r="N542" s="103" t="s">
        <v>1664</v>
      </c>
      <c r="O542" s="38" t="s">
        <v>2088</v>
      </c>
      <c r="P542" s="45">
        <v>158536</v>
      </c>
      <c r="Q542" s="46" t="s">
        <v>2089</v>
      </c>
      <c r="R542" s="48">
        <v>0.62</v>
      </c>
      <c r="S542" s="45">
        <v>208</v>
      </c>
      <c r="T542" s="45">
        <v>167</v>
      </c>
      <c r="U542" s="45">
        <v>240</v>
      </c>
      <c r="V542" s="44" t="s">
        <v>2090</v>
      </c>
      <c r="W542" s="44" t="s">
        <v>38</v>
      </c>
      <c r="X542" s="6"/>
      <c r="Y542" s="6"/>
      <c r="Z542" s="6"/>
      <c r="AA542" s="6"/>
      <c r="AB542" s="6"/>
      <c r="AC542" s="6"/>
      <c r="AD542" s="6"/>
      <c r="AE542" s="6"/>
      <c r="AF542" s="6"/>
      <c r="AG542" s="6"/>
      <c r="AH542" s="6"/>
      <c r="AI542" s="6"/>
      <c r="AJ542" s="6"/>
      <c r="AK542" s="6"/>
      <c r="AL542" s="6"/>
      <c r="AM542" s="6"/>
      <c r="AN542" s="6"/>
      <c r="AO542" s="6"/>
      <c r="AP542" s="6"/>
    </row>
    <row r="543" spans="1:42" ht="11.25" hidden="1" customHeight="1" x14ac:dyDescent="0.3">
      <c r="A543" s="26">
        <v>537</v>
      </c>
      <c r="B543" s="38" t="s">
        <v>2091</v>
      </c>
      <c r="C543" s="39">
        <v>20</v>
      </c>
      <c r="D543" s="40">
        <v>100</v>
      </c>
      <c r="E543" s="30"/>
      <c r="F543" s="41">
        <f t="shared" si="3"/>
        <v>0</v>
      </c>
      <c r="G543" s="42" t="s">
        <v>1220</v>
      </c>
      <c r="H543" s="61" t="s">
        <v>60</v>
      </c>
      <c r="I543" s="44" t="s">
        <v>2092</v>
      </c>
      <c r="J543" s="103" t="s">
        <v>1927</v>
      </c>
      <c r="K543" s="45">
        <v>9786176796893</v>
      </c>
      <c r="L543" s="45">
        <v>2021</v>
      </c>
      <c r="M543" s="45">
        <v>4</v>
      </c>
      <c r="N543" s="103" t="s">
        <v>1664</v>
      </c>
      <c r="O543" s="38" t="s">
        <v>2093</v>
      </c>
      <c r="P543" s="45">
        <v>146941</v>
      </c>
      <c r="Q543" s="46" t="s">
        <v>2094</v>
      </c>
      <c r="R543" s="48">
        <v>0.23300000000000001</v>
      </c>
      <c r="S543" s="45">
        <v>128</v>
      </c>
      <c r="T543" s="45">
        <v>130</v>
      </c>
      <c r="U543" s="45">
        <v>200</v>
      </c>
      <c r="V543" s="44" t="s">
        <v>223</v>
      </c>
      <c r="W543" s="44" t="s">
        <v>77</v>
      </c>
      <c r="X543" s="6"/>
      <c r="Y543" s="6"/>
      <c r="Z543" s="6"/>
      <c r="AA543" s="6"/>
      <c r="AB543" s="6"/>
      <c r="AC543" s="6"/>
      <c r="AD543" s="6"/>
      <c r="AE543" s="6"/>
      <c r="AF543" s="6"/>
      <c r="AG543" s="6"/>
      <c r="AH543" s="6"/>
      <c r="AI543" s="6"/>
      <c r="AJ543" s="6"/>
      <c r="AK543" s="6"/>
      <c r="AL543" s="6"/>
      <c r="AM543" s="6"/>
      <c r="AN543" s="6"/>
      <c r="AO543" s="6"/>
      <c r="AP543" s="6"/>
    </row>
    <row r="544" spans="1:42" ht="11.25" customHeight="1" x14ac:dyDescent="0.3">
      <c r="A544" s="26">
        <v>538</v>
      </c>
      <c r="B544" s="38" t="s">
        <v>2095</v>
      </c>
      <c r="C544" s="39">
        <v>10</v>
      </c>
      <c r="D544" s="40">
        <v>150</v>
      </c>
      <c r="E544" s="30"/>
      <c r="F544" s="41">
        <f t="shared" si="3"/>
        <v>0</v>
      </c>
      <c r="G544" s="42" t="s">
        <v>1220</v>
      </c>
      <c r="H544" s="42"/>
      <c r="I544" s="44" t="s">
        <v>2096</v>
      </c>
      <c r="J544" s="103" t="s">
        <v>1927</v>
      </c>
      <c r="K544" s="45">
        <v>9789666799695</v>
      </c>
      <c r="L544" s="45">
        <v>2021</v>
      </c>
      <c r="M544" s="45">
        <v>12</v>
      </c>
      <c r="N544" s="103" t="s">
        <v>1664</v>
      </c>
      <c r="O544" s="38" t="s">
        <v>2097</v>
      </c>
      <c r="P544" s="45">
        <v>159291</v>
      </c>
      <c r="Q544" s="46" t="s">
        <v>2098</v>
      </c>
      <c r="R544" s="48">
        <v>0.28499999999999998</v>
      </c>
      <c r="S544" s="45">
        <v>208</v>
      </c>
      <c r="T544" s="45">
        <v>130</v>
      </c>
      <c r="U544" s="45">
        <v>200</v>
      </c>
      <c r="V544" s="44" t="s">
        <v>223</v>
      </c>
      <c r="W544" s="44" t="s">
        <v>77</v>
      </c>
      <c r="X544" s="6"/>
      <c r="Y544" s="6"/>
      <c r="Z544" s="6"/>
      <c r="AA544" s="6"/>
      <c r="AB544" s="6"/>
      <c r="AC544" s="6"/>
      <c r="AD544" s="6"/>
      <c r="AE544" s="6"/>
      <c r="AF544" s="6"/>
      <c r="AG544" s="6"/>
      <c r="AH544" s="6"/>
      <c r="AI544" s="6"/>
      <c r="AJ544" s="6"/>
      <c r="AK544" s="6"/>
      <c r="AL544" s="6"/>
      <c r="AM544" s="6"/>
      <c r="AN544" s="6"/>
      <c r="AO544" s="6"/>
      <c r="AP544" s="6"/>
    </row>
    <row r="545" spans="1:42" ht="11.25" customHeight="1" x14ac:dyDescent="0.3">
      <c r="A545" s="26">
        <v>539</v>
      </c>
      <c r="B545" s="38" t="s">
        <v>2099</v>
      </c>
      <c r="C545" s="39">
        <v>20</v>
      </c>
      <c r="D545" s="40">
        <v>150</v>
      </c>
      <c r="E545" s="30"/>
      <c r="F545" s="41">
        <f t="shared" si="3"/>
        <v>0</v>
      </c>
      <c r="G545" s="42" t="s">
        <v>1220</v>
      </c>
      <c r="H545" s="42"/>
      <c r="I545" s="44" t="s">
        <v>2100</v>
      </c>
      <c r="J545" s="103" t="s">
        <v>1927</v>
      </c>
      <c r="K545" s="45">
        <v>9789662909203</v>
      </c>
      <c r="L545" s="45">
        <v>2007</v>
      </c>
      <c r="M545" s="45">
        <v>9</v>
      </c>
      <c r="N545" s="103" t="s">
        <v>1664</v>
      </c>
      <c r="O545" s="38" t="s">
        <v>2101</v>
      </c>
      <c r="P545" s="45">
        <v>32857</v>
      </c>
      <c r="Q545" s="46" t="s">
        <v>2102</v>
      </c>
      <c r="R545" s="47">
        <v>0.23499999999999999</v>
      </c>
      <c r="S545" s="45">
        <v>192</v>
      </c>
      <c r="T545" s="45">
        <v>130</v>
      </c>
      <c r="U545" s="45">
        <v>200</v>
      </c>
      <c r="V545" s="44" t="s">
        <v>223</v>
      </c>
      <c r="W545" s="44" t="s">
        <v>77</v>
      </c>
      <c r="X545" s="6"/>
      <c r="Y545" s="6"/>
      <c r="Z545" s="6"/>
      <c r="AA545" s="6"/>
      <c r="AB545" s="6"/>
      <c r="AC545" s="6"/>
      <c r="AD545" s="6"/>
      <c r="AE545" s="6"/>
      <c r="AF545" s="6"/>
      <c r="AG545" s="6"/>
      <c r="AH545" s="6"/>
      <c r="AI545" s="6"/>
      <c r="AJ545" s="6"/>
      <c r="AK545" s="6"/>
      <c r="AL545" s="6"/>
      <c r="AM545" s="6"/>
      <c r="AN545" s="6"/>
      <c r="AO545" s="6"/>
      <c r="AP545" s="6"/>
    </row>
    <row r="546" spans="1:42" ht="11.25" hidden="1" customHeight="1" x14ac:dyDescent="0.3">
      <c r="A546" s="26">
        <v>540</v>
      </c>
      <c r="B546" s="38" t="s">
        <v>2103</v>
      </c>
      <c r="C546" s="39">
        <v>20</v>
      </c>
      <c r="D546" s="40">
        <v>100</v>
      </c>
      <c r="E546" s="30"/>
      <c r="F546" s="41">
        <f t="shared" si="3"/>
        <v>0</v>
      </c>
      <c r="G546" s="42" t="s">
        <v>1220</v>
      </c>
      <c r="H546" s="61" t="s">
        <v>60</v>
      </c>
      <c r="I546" s="44" t="s">
        <v>2100</v>
      </c>
      <c r="J546" s="103" t="s">
        <v>1927</v>
      </c>
      <c r="K546" s="45">
        <v>9789662909289</v>
      </c>
      <c r="L546" s="45">
        <v>2008</v>
      </c>
      <c r="M546" s="45">
        <v>5</v>
      </c>
      <c r="N546" s="103" t="s">
        <v>1664</v>
      </c>
      <c r="O546" s="38" t="s">
        <v>2104</v>
      </c>
      <c r="P546" s="45">
        <v>38773</v>
      </c>
      <c r="Q546" s="46" t="s">
        <v>2105</v>
      </c>
      <c r="R546" s="48">
        <v>0.26</v>
      </c>
      <c r="S546" s="45">
        <v>224</v>
      </c>
      <c r="T546" s="45">
        <v>130</v>
      </c>
      <c r="U546" s="45">
        <v>200</v>
      </c>
      <c r="V546" s="44" t="s">
        <v>223</v>
      </c>
      <c r="W546" s="44" t="s">
        <v>77</v>
      </c>
      <c r="X546" s="6"/>
      <c r="Y546" s="6"/>
      <c r="Z546" s="6"/>
      <c r="AA546" s="6"/>
      <c r="AB546" s="6"/>
      <c r="AC546" s="6"/>
      <c r="AD546" s="6"/>
      <c r="AE546" s="6"/>
      <c r="AF546" s="6"/>
      <c r="AG546" s="6"/>
      <c r="AH546" s="6"/>
      <c r="AI546" s="6"/>
      <c r="AJ546" s="6"/>
      <c r="AK546" s="6"/>
      <c r="AL546" s="6"/>
      <c r="AM546" s="6"/>
      <c r="AN546" s="6"/>
      <c r="AO546" s="6"/>
      <c r="AP546" s="6"/>
    </row>
    <row r="547" spans="1:42" ht="11.25" hidden="1" customHeight="1" x14ac:dyDescent="0.3">
      <c r="A547" s="26">
        <v>541</v>
      </c>
      <c r="B547" s="38" t="s">
        <v>2106</v>
      </c>
      <c r="C547" s="39">
        <v>16</v>
      </c>
      <c r="D547" s="40">
        <v>100</v>
      </c>
      <c r="E547" s="30"/>
      <c r="F547" s="41">
        <f t="shared" si="3"/>
        <v>0</v>
      </c>
      <c r="G547" s="42" t="s">
        <v>1220</v>
      </c>
      <c r="H547" s="61" t="s">
        <v>60</v>
      </c>
      <c r="I547" s="44" t="s">
        <v>2100</v>
      </c>
      <c r="J547" s="103" t="s">
        <v>1927</v>
      </c>
      <c r="K547" s="45">
        <v>9789662909272</v>
      </c>
      <c r="L547" s="45">
        <v>2008</v>
      </c>
      <c r="M547" s="45">
        <v>9</v>
      </c>
      <c r="N547" s="103" t="s">
        <v>1664</v>
      </c>
      <c r="O547" s="38" t="s">
        <v>2107</v>
      </c>
      <c r="P547" s="45">
        <v>38774</v>
      </c>
      <c r="Q547" s="46" t="s">
        <v>2108</v>
      </c>
      <c r="R547" s="48">
        <v>0.217</v>
      </c>
      <c r="S547" s="45">
        <v>160</v>
      </c>
      <c r="T547" s="45">
        <v>130</v>
      </c>
      <c r="U547" s="45">
        <v>200</v>
      </c>
      <c r="V547" s="44" t="s">
        <v>223</v>
      </c>
      <c r="W547" s="44" t="s">
        <v>77</v>
      </c>
      <c r="X547" s="6"/>
      <c r="Y547" s="6"/>
      <c r="Z547" s="6"/>
      <c r="AA547" s="6"/>
      <c r="AB547" s="6"/>
      <c r="AC547" s="6"/>
      <c r="AD547" s="6"/>
      <c r="AE547" s="6"/>
      <c r="AF547" s="6"/>
      <c r="AG547" s="6"/>
      <c r="AH547" s="6"/>
      <c r="AI547" s="6"/>
      <c r="AJ547" s="6"/>
      <c r="AK547" s="6"/>
      <c r="AL547" s="6"/>
      <c r="AM547" s="6"/>
      <c r="AN547" s="6"/>
      <c r="AO547" s="6"/>
      <c r="AP547" s="6"/>
    </row>
    <row r="548" spans="1:42" ht="11.25" hidden="1" customHeight="1" x14ac:dyDescent="0.3">
      <c r="A548" s="26">
        <v>542</v>
      </c>
      <c r="B548" s="38" t="s">
        <v>2109</v>
      </c>
      <c r="C548" s="39">
        <v>12</v>
      </c>
      <c r="D548" s="40">
        <v>100</v>
      </c>
      <c r="E548" s="30"/>
      <c r="F548" s="41">
        <f t="shared" si="3"/>
        <v>0</v>
      </c>
      <c r="G548" s="42" t="s">
        <v>1220</v>
      </c>
      <c r="H548" s="61" t="s">
        <v>60</v>
      </c>
      <c r="I548" s="44" t="s">
        <v>2100</v>
      </c>
      <c r="J548" s="103" t="s">
        <v>1927</v>
      </c>
      <c r="K548" s="45">
        <v>9789662909487</v>
      </c>
      <c r="L548" s="45">
        <v>2010</v>
      </c>
      <c r="M548" s="45">
        <v>9</v>
      </c>
      <c r="N548" s="103" t="s">
        <v>1664</v>
      </c>
      <c r="O548" s="38" t="s">
        <v>2110</v>
      </c>
      <c r="P548" s="45">
        <v>38772</v>
      </c>
      <c r="Q548" s="46" t="s">
        <v>2111</v>
      </c>
      <c r="R548" s="48">
        <v>0.28599999999999998</v>
      </c>
      <c r="S548" s="45">
        <v>256</v>
      </c>
      <c r="T548" s="45">
        <v>130</v>
      </c>
      <c r="U548" s="45">
        <v>200</v>
      </c>
      <c r="V548" s="44" t="s">
        <v>223</v>
      </c>
      <c r="W548" s="44" t="s">
        <v>77</v>
      </c>
      <c r="X548" s="6"/>
      <c r="Y548" s="6"/>
      <c r="Z548" s="6"/>
      <c r="AA548" s="6"/>
      <c r="AB548" s="6"/>
      <c r="AC548" s="6"/>
      <c r="AD548" s="6"/>
      <c r="AE548" s="6"/>
      <c r="AF548" s="6"/>
      <c r="AG548" s="6"/>
      <c r="AH548" s="6"/>
      <c r="AI548" s="6"/>
      <c r="AJ548" s="6"/>
      <c r="AK548" s="6"/>
      <c r="AL548" s="6"/>
      <c r="AM548" s="6"/>
      <c r="AN548" s="6"/>
      <c r="AO548" s="6"/>
      <c r="AP548" s="6"/>
    </row>
    <row r="549" spans="1:42" ht="11.25" hidden="1" customHeight="1" x14ac:dyDescent="0.3">
      <c r="A549" s="26">
        <v>543</v>
      </c>
      <c r="B549" s="38" t="s">
        <v>2112</v>
      </c>
      <c r="C549" s="39">
        <v>20</v>
      </c>
      <c r="D549" s="40">
        <v>100</v>
      </c>
      <c r="E549" s="30"/>
      <c r="F549" s="41">
        <f t="shared" si="3"/>
        <v>0</v>
      </c>
      <c r="G549" s="42" t="s">
        <v>1220</v>
      </c>
      <c r="H549" s="61" t="s">
        <v>60</v>
      </c>
      <c r="I549" s="44" t="s">
        <v>2100</v>
      </c>
      <c r="J549" s="103" t="s">
        <v>1927</v>
      </c>
      <c r="K549" s="45">
        <v>9789662909777</v>
      </c>
      <c r="L549" s="45">
        <v>2011</v>
      </c>
      <c r="M549" s="45">
        <v>9</v>
      </c>
      <c r="N549" s="103" t="s">
        <v>1664</v>
      </c>
      <c r="O549" s="38" t="s">
        <v>2113</v>
      </c>
      <c r="P549" s="45">
        <v>41029</v>
      </c>
      <c r="Q549" s="46" t="s">
        <v>2114</v>
      </c>
      <c r="R549" s="48">
        <v>0.23400000000000001</v>
      </c>
      <c r="S549" s="45">
        <v>192</v>
      </c>
      <c r="T549" s="45">
        <v>130</v>
      </c>
      <c r="U549" s="45">
        <v>200</v>
      </c>
      <c r="V549" s="44" t="s">
        <v>223</v>
      </c>
      <c r="W549" s="44" t="s">
        <v>77</v>
      </c>
      <c r="X549" s="6"/>
      <c r="Y549" s="6"/>
      <c r="Z549" s="6"/>
      <c r="AA549" s="6"/>
      <c r="AB549" s="6"/>
      <c r="AC549" s="6"/>
      <c r="AD549" s="6"/>
      <c r="AE549" s="6"/>
      <c r="AF549" s="6"/>
      <c r="AG549" s="6"/>
      <c r="AH549" s="6"/>
      <c r="AI549" s="6"/>
      <c r="AJ549" s="6"/>
      <c r="AK549" s="6"/>
      <c r="AL549" s="6"/>
      <c r="AM549" s="6"/>
      <c r="AN549" s="6"/>
      <c r="AO549" s="6"/>
      <c r="AP549" s="6"/>
    </row>
    <row r="550" spans="1:42" ht="11.25" hidden="1" customHeight="1" x14ac:dyDescent="0.3">
      <c r="A550" s="26">
        <v>544</v>
      </c>
      <c r="B550" s="38" t="s">
        <v>2115</v>
      </c>
      <c r="C550" s="39">
        <v>20</v>
      </c>
      <c r="D550" s="40">
        <v>100</v>
      </c>
      <c r="E550" s="30"/>
      <c r="F550" s="41">
        <f t="shared" si="3"/>
        <v>0</v>
      </c>
      <c r="G550" s="42" t="s">
        <v>1220</v>
      </c>
      <c r="H550" s="61" t="s">
        <v>60</v>
      </c>
      <c r="I550" s="44" t="s">
        <v>2100</v>
      </c>
      <c r="J550" s="103" t="s">
        <v>1927</v>
      </c>
      <c r="K550" s="45">
        <v>9786176790396</v>
      </c>
      <c r="L550" s="45">
        <v>2013</v>
      </c>
      <c r="M550" s="45">
        <v>12</v>
      </c>
      <c r="N550" s="103" t="s">
        <v>1664</v>
      </c>
      <c r="O550" s="38" t="s">
        <v>2116</v>
      </c>
      <c r="P550" s="45">
        <v>77169</v>
      </c>
      <c r="Q550" s="46" t="s">
        <v>2117</v>
      </c>
      <c r="R550" s="48">
        <v>0.245</v>
      </c>
      <c r="S550" s="45">
        <v>192</v>
      </c>
      <c r="T550" s="45">
        <v>130</v>
      </c>
      <c r="U550" s="45">
        <v>200</v>
      </c>
      <c r="V550" s="44" t="s">
        <v>223</v>
      </c>
      <c r="W550" s="44" t="s">
        <v>77</v>
      </c>
      <c r="X550" s="6"/>
      <c r="Y550" s="6"/>
      <c r="Z550" s="6"/>
      <c r="AA550" s="6"/>
      <c r="AB550" s="6"/>
      <c r="AC550" s="6"/>
      <c r="AD550" s="6"/>
      <c r="AE550" s="6"/>
      <c r="AF550" s="6"/>
      <c r="AG550" s="6"/>
      <c r="AH550" s="6"/>
      <c r="AI550" s="6"/>
      <c r="AJ550" s="6"/>
      <c r="AK550" s="6"/>
      <c r="AL550" s="6"/>
      <c r="AM550" s="6"/>
      <c r="AN550" s="6"/>
      <c r="AO550" s="6"/>
      <c r="AP550" s="6"/>
    </row>
    <row r="551" spans="1:42" ht="11.25" hidden="1" customHeight="1" x14ac:dyDescent="0.3">
      <c r="A551" s="26">
        <v>545</v>
      </c>
      <c r="B551" s="38" t="s">
        <v>2118</v>
      </c>
      <c r="C551" s="39">
        <v>20</v>
      </c>
      <c r="D551" s="40">
        <v>100</v>
      </c>
      <c r="E551" s="30"/>
      <c r="F551" s="41">
        <f t="shared" si="3"/>
        <v>0</v>
      </c>
      <c r="G551" s="42" t="s">
        <v>1220</v>
      </c>
      <c r="H551" s="61" t="s">
        <v>60</v>
      </c>
      <c r="I551" s="44" t="s">
        <v>2100</v>
      </c>
      <c r="J551" s="103" t="s">
        <v>1927</v>
      </c>
      <c r="K551" s="45">
        <v>9786176791003</v>
      </c>
      <c r="L551" s="45">
        <v>2014</v>
      </c>
      <c r="M551" s="45">
        <v>12</v>
      </c>
      <c r="N551" s="103" t="s">
        <v>1664</v>
      </c>
      <c r="O551" s="38" t="s">
        <v>2119</v>
      </c>
      <c r="P551" s="45">
        <v>95927</v>
      </c>
      <c r="Q551" s="46" t="s">
        <v>2120</v>
      </c>
      <c r="R551" s="48">
        <v>0.23300000000000001</v>
      </c>
      <c r="S551" s="45">
        <v>192</v>
      </c>
      <c r="T551" s="45">
        <v>130</v>
      </c>
      <c r="U551" s="45">
        <v>200</v>
      </c>
      <c r="V551" s="44" t="s">
        <v>223</v>
      </c>
      <c r="W551" s="44" t="s">
        <v>77</v>
      </c>
      <c r="X551" s="6"/>
      <c r="Y551" s="6"/>
      <c r="Z551" s="6"/>
      <c r="AA551" s="6"/>
      <c r="AB551" s="6"/>
      <c r="AC551" s="6"/>
      <c r="AD551" s="6"/>
      <c r="AE551" s="6"/>
      <c r="AF551" s="6"/>
      <c r="AG551" s="6"/>
      <c r="AH551" s="6"/>
      <c r="AI551" s="6"/>
      <c r="AJ551" s="6"/>
      <c r="AK551" s="6"/>
      <c r="AL551" s="6"/>
      <c r="AM551" s="6"/>
      <c r="AN551" s="6"/>
      <c r="AO551" s="6"/>
      <c r="AP551" s="6"/>
    </row>
    <row r="552" spans="1:42" ht="11.25" hidden="1" customHeight="1" x14ac:dyDescent="0.3">
      <c r="A552" s="26">
        <v>546</v>
      </c>
      <c r="B552" s="38" t="s">
        <v>2121</v>
      </c>
      <c r="C552" s="39">
        <v>20</v>
      </c>
      <c r="D552" s="40">
        <v>100</v>
      </c>
      <c r="E552" s="30"/>
      <c r="F552" s="41">
        <f t="shared" si="3"/>
        <v>0</v>
      </c>
      <c r="G552" s="42" t="s">
        <v>1220</v>
      </c>
      <c r="H552" s="61" t="s">
        <v>60</v>
      </c>
      <c r="I552" s="44" t="s">
        <v>2100</v>
      </c>
      <c r="J552" s="103" t="s">
        <v>1927</v>
      </c>
      <c r="K552" s="45">
        <v>9786176791997</v>
      </c>
      <c r="L552" s="45">
        <v>2015</v>
      </c>
      <c r="M552" s="45">
        <v>12</v>
      </c>
      <c r="N552" s="103" t="s">
        <v>1664</v>
      </c>
      <c r="O552" s="38" t="s">
        <v>2122</v>
      </c>
      <c r="P552" s="45">
        <v>114939</v>
      </c>
      <c r="Q552" s="46" t="s">
        <v>2123</v>
      </c>
      <c r="R552" s="48">
        <v>0.26500000000000001</v>
      </c>
      <c r="S552" s="45">
        <v>224</v>
      </c>
      <c r="T552" s="45">
        <v>130</v>
      </c>
      <c r="U552" s="45">
        <v>200</v>
      </c>
      <c r="V552" s="44" t="s">
        <v>223</v>
      </c>
      <c r="W552" s="44" t="s">
        <v>77</v>
      </c>
      <c r="X552" s="6"/>
      <c r="Y552" s="6"/>
      <c r="Z552" s="6"/>
      <c r="AA552" s="6"/>
      <c r="AB552" s="6"/>
      <c r="AC552" s="6"/>
      <c r="AD552" s="6"/>
      <c r="AE552" s="6"/>
      <c r="AF552" s="6"/>
      <c r="AG552" s="6"/>
      <c r="AH552" s="6"/>
      <c r="AI552" s="6"/>
      <c r="AJ552" s="6"/>
      <c r="AK552" s="6"/>
      <c r="AL552" s="6"/>
      <c r="AM552" s="6"/>
      <c r="AN552" s="6"/>
      <c r="AO552" s="6"/>
      <c r="AP552" s="6"/>
    </row>
    <row r="553" spans="1:42" ht="11.25" hidden="1" customHeight="1" x14ac:dyDescent="0.3">
      <c r="A553" s="26">
        <v>547</v>
      </c>
      <c r="B553" s="38" t="s">
        <v>2124</v>
      </c>
      <c r="C553" s="39">
        <v>20</v>
      </c>
      <c r="D553" s="40">
        <v>100</v>
      </c>
      <c r="E553" s="30"/>
      <c r="F553" s="41">
        <f t="shared" si="3"/>
        <v>0</v>
      </c>
      <c r="G553" s="42" t="s">
        <v>1220</v>
      </c>
      <c r="H553" s="61" t="s">
        <v>60</v>
      </c>
      <c r="I553" s="44" t="s">
        <v>2100</v>
      </c>
      <c r="J553" s="103" t="s">
        <v>1927</v>
      </c>
      <c r="K553" s="45">
        <v>9786176798163</v>
      </c>
      <c r="L553" s="45">
        <v>2021</v>
      </c>
      <c r="M553" s="45">
        <v>4</v>
      </c>
      <c r="N553" s="103" t="s">
        <v>1664</v>
      </c>
      <c r="O553" s="38" t="s">
        <v>2125</v>
      </c>
      <c r="P553" s="45">
        <v>146938</v>
      </c>
      <c r="Q553" s="46" t="s">
        <v>2126</v>
      </c>
      <c r="R553" s="48">
        <v>0.245</v>
      </c>
      <c r="S553" s="45">
        <v>168</v>
      </c>
      <c r="T553" s="45">
        <v>130</v>
      </c>
      <c r="U553" s="45">
        <v>200</v>
      </c>
      <c r="V553" s="44" t="s">
        <v>223</v>
      </c>
      <c r="W553" s="44" t="s">
        <v>77</v>
      </c>
      <c r="X553" s="6"/>
      <c r="Y553" s="6"/>
      <c r="Z553" s="6"/>
      <c r="AA553" s="6"/>
      <c r="AB553" s="6"/>
      <c r="AC553" s="6"/>
      <c r="AD553" s="6"/>
      <c r="AE553" s="6"/>
      <c r="AF553" s="6"/>
      <c r="AG553" s="6"/>
      <c r="AH553" s="6"/>
      <c r="AI553" s="6"/>
      <c r="AJ553" s="6"/>
      <c r="AK553" s="6"/>
      <c r="AL553" s="6"/>
      <c r="AM553" s="6"/>
      <c r="AN553" s="6"/>
      <c r="AO553" s="6"/>
      <c r="AP553" s="6"/>
    </row>
    <row r="554" spans="1:42" ht="11.25" hidden="1" customHeight="1" x14ac:dyDescent="0.3">
      <c r="A554" s="26">
        <v>548</v>
      </c>
      <c r="B554" s="38" t="s">
        <v>2127</v>
      </c>
      <c r="C554" s="39">
        <v>20</v>
      </c>
      <c r="D554" s="40">
        <v>100</v>
      </c>
      <c r="E554" s="30"/>
      <c r="F554" s="41">
        <f t="shared" si="3"/>
        <v>0</v>
      </c>
      <c r="G554" s="42" t="s">
        <v>1220</v>
      </c>
      <c r="H554" s="61" t="s">
        <v>60</v>
      </c>
      <c r="I554" s="44" t="s">
        <v>2100</v>
      </c>
      <c r="J554" s="103" t="s">
        <v>1927</v>
      </c>
      <c r="K554" s="45">
        <v>9786176798149</v>
      </c>
      <c r="L554" s="45">
        <v>2021</v>
      </c>
      <c r="M554" s="45">
        <v>5</v>
      </c>
      <c r="N554" s="103" t="s">
        <v>1664</v>
      </c>
      <c r="O554" s="38" t="s">
        <v>2128</v>
      </c>
      <c r="P554" s="45">
        <v>148756</v>
      </c>
      <c r="Q554" s="46" t="s">
        <v>2129</v>
      </c>
      <c r="R554" s="48">
        <v>0.22500000000000001</v>
      </c>
      <c r="S554" s="45">
        <v>152</v>
      </c>
      <c r="T554" s="45">
        <v>130</v>
      </c>
      <c r="U554" s="45">
        <v>200</v>
      </c>
      <c r="V554" s="44" t="s">
        <v>223</v>
      </c>
      <c r="W554" s="44" t="s">
        <v>77</v>
      </c>
      <c r="X554" s="6"/>
      <c r="Y554" s="6"/>
      <c r="Z554" s="6"/>
      <c r="AA554" s="6"/>
      <c r="AB554" s="6"/>
      <c r="AC554" s="6"/>
      <c r="AD554" s="6"/>
      <c r="AE554" s="6"/>
      <c r="AF554" s="6"/>
      <c r="AG554" s="6"/>
      <c r="AH554" s="6"/>
      <c r="AI554" s="6"/>
      <c r="AJ554" s="6"/>
      <c r="AK554" s="6"/>
      <c r="AL554" s="6"/>
      <c r="AM554" s="6"/>
      <c r="AN554" s="6"/>
      <c r="AO554" s="6"/>
      <c r="AP554" s="6"/>
    </row>
    <row r="555" spans="1:42" ht="11.25" hidden="1" customHeight="1" x14ac:dyDescent="0.3">
      <c r="A555" s="26">
        <v>549</v>
      </c>
      <c r="B555" s="38" t="s">
        <v>2130</v>
      </c>
      <c r="C555" s="39">
        <v>20</v>
      </c>
      <c r="D555" s="40">
        <v>150</v>
      </c>
      <c r="E555" s="30"/>
      <c r="F555" s="41">
        <f t="shared" si="3"/>
        <v>0</v>
      </c>
      <c r="G555" s="42" t="s">
        <v>1220</v>
      </c>
      <c r="H555" s="60" t="s">
        <v>60</v>
      </c>
      <c r="I555" s="44" t="s">
        <v>2100</v>
      </c>
      <c r="J555" s="103" t="s">
        <v>1927</v>
      </c>
      <c r="K555" s="45">
        <v>9786176796497</v>
      </c>
      <c r="L555" s="45">
        <v>2005</v>
      </c>
      <c r="M555" s="45">
        <v>9</v>
      </c>
      <c r="N555" s="103" t="s">
        <v>1664</v>
      </c>
      <c r="O555" s="38" t="s">
        <v>2131</v>
      </c>
      <c r="P555" s="45">
        <v>38775</v>
      </c>
      <c r="Q555" s="46" t="s">
        <v>2132</v>
      </c>
      <c r="R555" s="48">
        <v>0.24199999999999999</v>
      </c>
      <c r="S555" s="45">
        <v>192</v>
      </c>
      <c r="T555" s="45">
        <v>130</v>
      </c>
      <c r="U555" s="45">
        <v>200</v>
      </c>
      <c r="V555" s="44" t="s">
        <v>223</v>
      </c>
      <c r="W555" s="44" t="s">
        <v>77</v>
      </c>
      <c r="X555" s="6"/>
      <c r="Y555" s="6"/>
      <c r="Z555" s="6"/>
      <c r="AA555" s="6"/>
      <c r="AB555" s="6"/>
      <c r="AC555" s="6"/>
      <c r="AD555" s="6"/>
      <c r="AE555" s="6"/>
      <c r="AF555" s="6"/>
      <c r="AG555" s="6"/>
      <c r="AH555" s="6"/>
      <c r="AI555" s="6"/>
      <c r="AJ555" s="6"/>
      <c r="AK555" s="6"/>
      <c r="AL555" s="6"/>
      <c r="AM555" s="6"/>
      <c r="AN555" s="6"/>
      <c r="AO555" s="6"/>
      <c r="AP555" s="6"/>
    </row>
    <row r="556" spans="1:42" ht="11.25" hidden="1" customHeight="1" x14ac:dyDescent="0.3">
      <c r="A556" s="26">
        <v>550</v>
      </c>
      <c r="B556" s="38" t="s">
        <v>2133</v>
      </c>
      <c r="C556" s="39">
        <v>10</v>
      </c>
      <c r="D556" s="40">
        <v>150</v>
      </c>
      <c r="E556" s="30"/>
      <c r="F556" s="41">
        <f t="shared" si="3"/>
        <v>0</v>
      </c>
      <c r="G556" s="42" t="s">
        <v>1220</v>
      </c>
      <c r="H556" s="60" t="s">
        <v>60</v>
      </c>
      <c r="I556" s="44" t="s">
        <v>2100</v>
      </c>
      <c r="J556" s="103" t="s">
        <v>1927</v>
      </c>
      <c r="K556" s="45">
        <v>9789662909340</v>
      </c>
      <c r="L556" s="45">
        <v>2008</v>
      </c>
      <c r="M556" s="45">
        <v>9</v>
      </c>
      <c r="N556" s="103" t="s">
        <v>1664</v>
      </c>
      <c r="O556" s="38" t="s">
        <v>2134</v>
      </c>
      <c r="P556" s="45">
        <v>38776</v>
      </c>
      <c r="Q556" s="46" t="s">
        <v>2135</v>
      </c>
      <c r="R556" s="48">
        <v>0.27500000000000002</v>
      </c>
      <c r="S556" s="45">
        <v>240</v>
      </c>
      <c r="T556" s="45">
        <v>130</v>
      </c>
      <c r="U556" s="45">
        <v>200</v>
      </c>
      <c r="V556" s="44" t="s">
        <v>223</v>
      </c>
      <c r="W556" s="44" t="s">
        <v>77</v>
      </c>
      <c r="X556" s="6"/>
      <c r="Y556" s="6"/>
      <c r="Z556" s="6"/>
      <c r="AA556" s="6"/>
      <c r="AB556" s="6"/>
      <c r="AC556" s="6"/>
      <c r="AD556" s="6"/>
      <c r="AE556" s="6"/>
      <c r="AF556" s="6"/>
      <c r="AG556" s="6"/>
      <c r="AH556" s="6"/>
      <c r="AI556" s="6"/>
      <c r="AJ556" s="6"/>
      <c r="AK556" s="6"/>
      <c r="AL556" s="6"/>
      <c r="AM556" s="6"/>
      <c r="AN556" s="6"/>
      <c r="AO556" s="6"/>
      <c r="AP556" s="6"/>
    </row>
    <row r="557" spans="1:42" ht="11.25" hidden="1" customHeight="1" x14ac:dyDescent="0.3">
      <c r="A557" s="26">
        <v>551</v>
      </c>
      <c r="B557" s="38" t="s">
        <v>2136</v>
      </c>
      <c r="C557" s="39">
        <v>14</v>
      </c>
      <c r="D557" s="40">
        <v>150</v>
      </c>
      <c r="E557" s="30"/>
      <c r="F557" s="41">
        <f t="shared" si="3"/>
        <v>0</v>
      </c>
      <c r="G557" s="42" t="s">
        <v>1220</v>
      </c>
      <c r="H557" s="60" t="s">
        <v>60</v>
      </c>
      <c r="I557" s="44" t="s">
        <v>2100</v>
      </c>
      <c r="J557" s="103" t="s">
        <v>1927</v>
      </c>
      <c r="K557" s="45">
        <v>9786176790341</v>
      </c>
      <c r="L557" s="45">
        <v>2013</v>
      </c>
      <c r="M557" s="45">
        <v>9</v>
      </c>
      <c r="N557" s="103" t="s">
        <v>1664</v>
      </c>
      <c r="O557" s="38" t="s">
        <v>2137</v>
      </c>
      <c r="P557" s="45">
        <v>73597</v>
      </c>
      <c r="Q557" s="46" t="s">
        <v>2138</v>
      </c>
      <c r="R557" s="48">
        <v>0.26500000000000001</v>
      </c>
      <c r="S557" s="45">
        <v>224</v>
      </c>
      <c r="T557" s="45">
        <v>130</v>
      </c>
      <c r="U557" s="45">
        <v>200</v>
      </c>
      <c r="V557" s="44" t="s">
        <v>223</v>
      </c>
      <c r="W557" s="44" t="s">
        <v>77</v>
      </c>
      <c r="X557" s="6"/>
      <c r="Y557" s="6"/>
      <c r="Z557" s="6"/>
      <c r="AA557" s="6"/>
      <c r="AB557" s="6"/>
      <c r="AC557" s="6"/>
      <c r="AD557" s="6"/>
      <c r="AE557" s="6"/>
      <c r="AF557" s="6"/>
      <c r="AG557" s="6"/>
      <c r="AH557" s="6"/>
      <c r="AI557" s="6"/>
      <c r="AJ557" s="6"/>
      <c r="AK557" s="6"/>
      <c r="AL557" s="6"/>
      <c r="AM557" s="6"/>
      <c r="AN557" s="6"/>
      <c r="AO557" s="6"/>
      <c r="AP557" s="6"/>
    </row>
    <row r="558" spans="1:42" ht="11.25" customHeight="1" x14ac:dyDescent="0.3">
      <c r="A558" s="26">
        <v>552</v>
      </c>
      <c r="B558" s="38" t="s">
        <v>2139</v>
      </c>
      <c r="C558" s="39">
        <v>20</v>
      </c>
      <c r="D558" s="40">
        <v>150</v>
      </c>
      <c r="E558" s="30"/>
      <c r="F558" s="41">
        <f t="shared" si="3"/>
        <v>0</v>
      </c>
      <c r="G558" s="42" t="s">
        <v>1220</v>
      </c>
      <c r="H558" s="42"/>
      <c r="I558" s="44" t="s">
        <v>2100</v>
      </c>
      <c r="J558" s="103" t="s">
        <v>1927</v>
      </c>
      <c r="K558" s="45">
        <v>9786176798132</v>
      </c>
      <c r="L558" s="45">
        <v>2020</v>
      </c>
      <c r="M558" s="45">
        <v>8</v>
      </c>
      <c r="N558" s="103" t="s">
        <v>1664</v>
      </c>
      <c r="O558" s="38" t="s">
        <v>2140</v>
      </c>
      <c r="P558" s="45">
        <v>213470</v>
      </c>
      <c r="Q558" s="46" t="s">
        <v>2141</v>
      </c>
      <c r="R558" s="48">
        <v>0.21</v>
      </c>
      <c r="S558" s="45">
        <v>160</v>
      </c>
      <c r="T558" s="45">
        <v>130</v>
      </c>
      <c r="U558" s="45">
        <v>200</v>
      </c>
      <c r="V558" s="44" t="s">
        <v>223</v>
      </c>
      <c r="W558" s="44" t="s">
        <v>77</v>
      </c>
      <c r="X558" s="6"/>
      <c r="Y558" s="6"/>
      <c r="Z558" s="6"/>
      <c r="AA558" s="6"/>
      <c r="AB558" s="6"/>
      <c r="AC558" s="6"/>
      <c r="AD558" s="6"/>
      <c r="AE558" s="6"/>
      <c r="AF558" s="6"/>
      <c r="AG558" s="6"/>
      <c r="AH558" s="6"/>
      <c r="AI558" s="6"/>
      <c r="AJ558" s="6"/>
      <c r="AK558" s="6"/>
      <c r="AL558" s="6"/>
      <c r="AM558" s="6"/>
      <c r="AN558" s="6"/>
      <c r="AO558" s="6"/>
      <c r="AP558" s="6"/>
    </row>
    <row r="559" spans="1:42" ht="11.25" hidden="1" customHeight="1" x14ac:dyDescent="0.3">
      <c r="A559" s="26">
        <v>553</v>
      </c>
      <c r="B559" s="38" t="s">
        <v>2142</v>
      </c>
      <c r="C559" s="39">
        <v>10</v>
      </c>
      <c r="D559" s="40">
        <v>150</v>
      </c>
      <c r="E559" s="30"/>
      <c r="F559" s="41">
        <f t="shared" si="3"/>
        <v>0</v>
      </c>
      <c r="G559" s="42" t="s">
        <v>1220</v>
      </c>
      <c r="H559" s="60" t="s">
        <v>60</v>
      </c>
      <c r="I559" s="44" t="s">
        <v>2100</v>
      </c>
      <c r="J559" s="103" t="s">
        <v>1927</v>
      </c>
      <c r="K559" s="45">
        <v>9786176798156</v>
      </c>
      <c r="L559" s="45">
        <v>2021</v>
      </c>
      <c r="M559" s="45">
        <v>1</v>
      </c>
      <c r="N559" s="103" t="s">
        <v>1664</v>
      </c>
      <c r="O559" s="38" t="s">
        <v>2143</v>
      </c>
      <c r="P559" s="45">
        <v>142333</v>
      </c>
      <c r="Q559" s="46" t="s">
        <v>2144</v>
      </c>
      <c r="R559" s="48">
        <v>0.20499999999999999</v>
      </c>
      <c r="S559" s="45">
        <v>152</v>
      </c>
      <c r="T559" s="45">
        <v>130</v>
      </c>
      <c r="U559" s="45">
        <v>200</v>
      </c>
      <c r="V559" s="44" t="s">
        <v>223</v>
      </c>
      <c r="W559" s="44" t="s">
        <v>77</v>
      </c>
      <c r="X559" s="6"/>
      <c r="Y559" s="6"/>
      <c r="Z559" s="6"/>
      <c r="AA559" s="6"/>
      <c r="AB559" s="6"/>
      <c r="AC559" s="6"/>
      <c r="AD559" s="6"/>
      <c r="AE559" s="6"/>
      <c r="AF559" s="6"/>
      <c r="AG559" s="6"/>
      <c r="AH559" s="6"/>
      <c r="AI559" s="6"/>
      <c r="AJ559" s="6"/>
      <c r="AK559" s="6"/>
      <c r="AL559" s="6"/>
      <c r="AM559" s="6"/>
      <c r="AN559" s="6"/>
      <c r="AO559" s="6"/>
      <c r="AP559" s="6"/>
    </row>
    <row r="560" spans="1:42" ht="11.25" customHeight="1" x14ac:dyDescent="0.3">
      <c r="A560" s="26">
        <v>554</v>
      </c>
      <c r="B560" s="27" t="s">
        <v>2145</v>
      </c>
      <c r="C560" s="63">
        <v>10</v>
      </c>
      <c r="D560" s="29">
        <v>320</v>
      </c>
      <c r="E560" s="30"/>
      <c r="F560" s="31">
        <f t="shared" si="3"/>
        <v>0</v>
      </c>
      <c r="G560" s="32" t="s">
        <v>1315</v>
      </c>
      <c r="H560" s="32" t="s">
        <v>79</v>
      </c>
      <c r="I560" s="34" t="s">
        <v>2146</v>
      </c>
      <c r="J560" s="97" t="s">
        <v>2043</v>
      </c>
      <c r="K560" s="35">
        <v>9789664480625</v>
      </c>
      <c r="L560" s="35">
        <v>2022</v>
      </c>
      <c r="M560" s="35">
        <v>12</v>
      </c>
      <c r="N560" s="97" t="s">
        <v>1664</v>
      </c>
      <c r="O560" s="27" t="s">
        <v>2147</v>
      </c>
      <c r="P560" s="35">
        <v>1178274</v>
      </c>
      <c r="Q560" s="36" t="s">
        <v>2148</v>
      </c>
      <c r="R560" s="37">
        <v>0.44</v>
      </c>
      <c r="S560" s="35">
        <v>32</v>
      </c>
      <c r="T560" s="35">
        <v>250</v>
      </c>
      <c r="U560" s="35">
        <v>250</v>
      </c>
      <c r="V560" s="34" t="s">
        <v>76</v>
      </c>
      <c r="W560" s="34" t="s">
        <v>38</v>
      </c>
      <c r="X560" s="6"/>
      <c r="Y560" s="6"/>
      <c r="Z560" s="6"/>
      <c r="AA560" s="6"/>
      <c r="AB560" s="6"/>
      <c r="AC560" s="6"/>
      <c r="AD560" s="6"/>
      <c r="AE560" s="6"/>
      <c r="AF560" s="6"/>
      <c r="AG560" s="6"/>
      <c r="AH560" s="6"/>
      <c r="AI560" s="6"/>
      <c r="AJ560" s="6"/>
      <c r="AK560" s="6"/>
      <c r="AL560" s="6"/>
      <c r="AM560" s="6"/>
      <c r="AN560" s="6"/>
      <c r="AO560" s="6"/>
      <c r="AP560" s="6"/>
    </row>
    <row r="561" spans="1:42" ht="11.25" customHeight="1" x14ac:dyDescent="0.3">
      <c r="A561" s="26">
        <v>555</v>
      </c>
      <c r="B561" s="27" t="s">
        <v>2149</v>
      </c>
      <c r="C561" s="63">
        <v>10</v>
      </c>
      <c r="D561" s="29">
        <v>300</v>
      </c>
      <c r="E561" s="30"/>
      <c r="F561" s="31">
        <f t="shared" si="3"/>
        <v>0</v>
      </c>
      <c r="G561" s="32" t="s">
        <v>1134</v>
      </c>
      <c r="H561" s="99" t="s">
        <v>79</v>
      </c>
      <c r="I561" s="34" t="s">
        <v>2146</v>
      </c>
      <c r="J561" s="97" t="s">
        <v>2043</v>
      </c>
      <c r="K561" s="35">
        <v>9786176796091</v>
      </c>
      <c r="L561" s="35">
        <v>2018</v>
      </c>
      <c r="M561" s="35">
        <v>11</v>
      </c>
      <c r="N561" s="97" t="s">
        <v>2150</v>
      </c>
      <c r="O561" s="27" t="s">
        <v>2151</v>
      </c>
      <c r="P561" s="35">
        <v>183121</v>
      </c>
      <c r="Q561" s="36" t="s">
        <v>2152</v>
      </c>
      <c r="R561" s="98">
        <v>0.495</v>
      </c>
      <c r="S561" s="35">
        <v>384</v>
      </c>
      <c r="T561" s="35">
        <v>145</v>
      </c>
      <c r="U561" s="35">
        <v>200</v>
      </c>
      <c r="V561" s="34" t="s">
        <v>132</v>
      </c>
      <c r="W561" s="34" t="s">
        <v>77</v>
      </c>
      <c r="X561" s="6"/>
      <c r="Y561" s="6"/>
      <c r="Z561" s="6"/>
      <c r="AA561" s="6"/>
      <c r="AB561" s="6"/>
      <c r="AC561" s="6"/>
      <c r="AD561" s="6"/>
      <c r="AE561" s="6"/>
      <c r="AF561" s="6"/>
      <c r="AG561" s="6"/>
      <c r="AH561" s="6"/>
      <c r="AI561" s="6"/>
      <c r="AJ561" s="6"/>
      <c r="AK561" s="6"/>
      <c r="AL561" s="6"/>
      <c r="AM561" s="6"/>
      <c r="AN561" s="6"/>
      <c r="AO561" s="6"/>
      <c r="AP561" s="6"/>
    </row>
    <row r="562" spans="1:42" ht="11.25" customHeight="1" x14ac:dyDescent="0.3">
      <c r="A562" s="26">
        <v>556</v>
      </c>
      <c r="B562" s="27" t="s">
        <v>2153</v>
      </c>
      <c r="C562" s="28">
        <v>8</v>
      </c>
      <c r="D562" s="29">
        <v>300</v>
      </c>
      <c r="E562" s="30"/>
      <c r="F562" s="31">
        <f t="shared" si="3"/>
        <v>0</v>
      </c>
      <c r="G562" s="32" t="s">
        <v>1134</v>
      </c>
      <c r="H562" s="32" t="s">
        <v>79</v>
      </c>
      <c r="I562" s="34" t="s">
        <v>2146</v>
      </c>
      <c r="J562" s="97" t="s">
        <v>2043</v>
      </c>
      <c r="K562" s="35">
        <v>9786176797425</v>
      </c>
      <c r="L562" s="35">
        <v>2019</v>
      </c>
      <c r="M562" s="35">
        <v>11</v>
      </c>
      <c r="N562" s="97" t="s">
        <v>2150</v>
      </c>
      <c r="O562" s="27" t="s">
        <v>2154</v>
      </c>
      <c r="P562" s="35">
        <v>199805</v>
      </c>
      <c r="Q562" s="36" t="s">
        <v>2155</v>
      </c>
      <c r="R562" s="98" t="s">
        <v>2156</v>
      </c>
      <c r="S562" s="35">
        <v>432</v>
      </c>
      <c r="T562" s="35">
        <v>145</v>
      </c>
      <c r="U562" s="35">
        <v>200</v>
      </c>
      <c r="V562" s="34" t="s">
        <v>132</v>
      </c>
      <c r="W562" s="34" t="s">
        <v>77</v>
      </c>
      <c r="X562" s="6"/>
      <c r="Y562" s="6"/>
      <c r="Z562" s="6"/>
      <c r="AA562" s="6"/>
      <c r="AB562" s="6"/>
      <c r="AC562" s="6"/>
      <c r="AD562" s="6"/>
      <c r="AE562" s="6"/>
      <c r="AF562" s="6"/>
      <c r="AG562" s="6"/>
      <c r="AH562" s="6"/>
      <c r="AI562" s="6"/>
      <c r="AJ562" s="6"/>
      <c r="AK562" s="6"/>
      <c r="AL562" s="6"/>
      <c r="AM562" s="6"/>
      <c r="AN562" s="6"/>
      <c r="AO562" s="6"/>
      <c r="AP562" s="6"/>
    </row>
    <row r="563" spans="1:42" ht="11.25" customHeight="1" x14ac:dyDescent="0.3">
      <c r="A563" s="26">
        <v>557</v>
      </c>
      <c r="B563" s="27" t="s">
        <v>2157</v>
      </c>
      <c r="C563" s="63">
        <v>8</v>
      </c>
      <c r="D563" s="29">
        <v>300</v>
      </c>
      <c r="E563" s="30"/>
      <c r="F563" s="31">
        <f t="shared" si="3"/>
        <v>0</v>
      </c>
      <c r="G563" s="32" t="s">
        <v>1134</v>
      </c>
      <c r="H563" s="32" t="s">
        <v>79</v>
      </c>
      <c r="I563" s="34" t="s">
        <v>2146</v>
      </c>
      <c r="J563" s="97" t="s">
        <v>2043</v>
      </c>
      <c r="K563" s="35">
        <v>9789666799640</v>
      </c>
      <c r="L563" s="35">
        <v>2021</v>
      </c>
      <c r="M563" s="35">
        <v>11</v>
      </c>
      <c r="N563" s="97" t="s">
        <v>2150</v>
      </c>
      <c r="O563" s="27" t="s">
        <v>2158</v>
      </c>
      <c r="P563" s="35">
        <v>159292</v>
      </c>
      <c r="Q563" s="36" t="s">
        <v>2159</v>
      </c>
      <c r="R563" s="98">
        <v>0.55000000000000004</v>
      </c>
      <c r="S563" s="35">
        <v>432</v>
      </c>
      <c r="T563" s="35">
        <v>145</v>
      </c>
      <c r="U563" s="35">
        <v>200</v>
      </c>
      <c r="V563" s="34" t="s">
        <v>132</v>
      </c>
      <c r="W563" s="34" t="s">
        <v>77</v>
      </c>
      <c r="X563" s="6"/>
      <c r="Y563" s="6"/>
      <c r="Z563" s="6"/>
      <c r="AA563" s="6"/>
      <c r="AB563" s="6"/>
      <c r="AC563" s="6"/>
      <c r="AD563" s="6"/>
      <c r="AE563" s="6"/>
      <c r="AF563" s="6"/>
      <c r="AG563" s="6"/>
      <c r="AH563" s="6"/>
      <c r="AI563" s="6"/>
      <c r="AJ563" s="6"/>
      <c r="AK563" s="6"/>
      <c r="AL563" s="6"/>
      <c r="AM563" s="6"/>
      <c r="AN563" s="6"/>
      <c r="AO563" s="6"/>
      <c r="AP563" s="6"/>
    </row>
    <row r="564" spans="1:42" ht="11.25" customHeight="1" x14ac:dyDescent="0.3">
      <c r="A564" s="26">
        <v>558</v>
      </c>
      <c r="B564" s="27" t="s">
        <v>2160</v>
      </c>
      <c r="C564" s="28">
        <v>20</v>
      </c>
      <c r="D564" s="29">
        <v>180</v>
      </c>
      <c r="E564" s="30"/>
      <c r="F564" s="31">
        <f t="shared" si="3"/>
        <v>0</v>
      </c>
      <c r="G564" s="32" t="s">
        <v>1134</v>
      </c>
      <c r="H564" s="33" t="s">
        <v>232</v>
      </c>
      <c r="I564" s="34" t="s">
        <v>2146</v>
      </c>
      <c r="J564" s="97" t="s">
        <v>2043</v>
      </c>
      <c r="K564" s="35">
        <v>9789664481837</v>
      </c>
      <c r="L564" s="35">
        <v>2023</v>
      </c>
      <c r="M564" s="35">
        <v>10</v>
      </c>
      <c r="N564" s="97" t="s">
        <v>2150</v>
      </c>
      <c r="O564" s="27" t="s">
        <v>2161</v>
      </c>
      <c r="P564" s="35">
        <v>201979</v>
      </c>
      <c r="Q564" s="36" t="s">
        <v>2162</v>
      </c>
      <c r="R564" s="98">
        <v>0.22</v>
      </c>
      <c r="S564" s="35">
        <v>144</v>
      </c>
      <c r="T564" s="35">
        <v>130</v>
      </c>
      <c r="U564" s="35">
        <v>200</v>
      </c>
      <c r="V564" s="34" t="s">
        <v>223</v>
      </c>
      <c r="W564" s="34" t="s">
        <v>77</v>
      </c>
      <c r="X564" s="6"/>
      <c r="Y564" s="6"/>
      <c r="Z564" s="6"/>
      <c r="AA564" s="6"/>
      <c r="AB564" s="6"/>
      <c r="AC564" s="6"/>
      <c r="AD564" s="6"/>
      <c r="AE564" s="6"/>
      <c r="AF564" s="6"/>
      <c r="AG564" s="6"/>
      <c r="AH564" s="6"/>
      <c r="AI564" s="6"/>
      <c r="AJ564" s="6"/>
      <c r="AK564" s="6"/>
      <c r="AL564" s="6"/>
      <c r="AM564" s="6"/>
      <c r="AN564" s="6"/>
      <c r="AO564" s="6"/>
      <c r="AP564" s="6"/>
    </row>
    <row r="565" spans="1:42" ht="11.25" customHeight="1" x14ac:dyDescent="0.3">
      <c r="A565" s="26">
        <v>559</v>
      </c>
      <c r="B565" s="38" t="s">
        <v>2163</v>
      </c>
      <c r="C565" s="39">
        <v>6</v>
      </c>
      <c r="D565" s="40">
        <v>350</v>
      </c>
      <c r="E565" s="30"/>
      <c r="F565" s="41">
        <f t="shared" si="3"/>
        <v>0</v>
      </c>
      <c r="G565" s="42" t="s">
        <v>1134</v>
      </c>
      <c r="H565" s="42"/>
      <c r="I565" s="44" t="s">
        <v>2146</v>
      </c>
      <c r="J565" s="103" t="s">
        <v>2043</v>
      </c>
      <c r="K565" s="45">
        <v>9789664480397</v>
      </c>
      <c r="L565" s="45">
        <v>2022</v>
      </c>
      <c r="M565" s="45">
        <v>11</v>
      </c>
      <c r="N565" s="103" t="s">
        <v>2150</v>
      </c>
      <c r="O565" s="38" t="s">
        <v>2164</v>
      </c>
      <c r="P565" s="45">
        <v>178838</v>
      </c>
      <c r="Q565" s="46" t="s">
        <v>2165</v>
      </c>
      <c r="R565" s="48">
        <v>0.56999999999999995</v>
      </c>
      <c r="S565" s="45">
        <v>464</v>
      </c>
      <c r="T565" s="45">
        <v>145</v>
      </c>
      <c r="U565" s="45">
        <v>200</v>
      </c>
      <c r="V565" s="44" t="s">
        <v>132</v>
      </c>
      <c r="W565" s="44" t="s">
        <v>77</v>
      </c>
      <c r="X565" s="6"/>
      <c r="Y565" s="6"/>
      <c r="Z565" s="6"/>
      <c r="AA565" s="6"/>
      <c r="AB565" s="6"/>
      <c r="AC565" s="6"/>
      <c r="AD565" s="6"/>
      <c r="AE565" s="6"/>
      <c r="AF565" s="6"/>
      <c r="AG565" s="6"/>
      <c r="AH565" s="6"/>
      <c r="AI565" s="6"/>
      <c r="AJ565" s="6"/>
      <c r="AK565" s="6"/>
      <c r="AL565" s="6"/>
      <c r="AM565" s="6"/>
      <c r="AN565" s="6"/>
      <c r="AO565" s="6"/>
      <c r="AP565" s="6"/>
    </row>
    <row r="566" spans="1:42" ht="11.25" customHeight="1" x14ac:dyDescent="0.3">
      <c r="A566" s="26">
        <v>560</v>
      </c>
      <c r="B566" s="38" t="s">
        <v>2166</v>
      </c>
      <c r="C566" s="39">
        <v>20</v>
      </c>
      <c r="D566" s="40">
        <v>150</v>
      </c>
      <c r="E566" s="30"/>
      <c r="F566" s="41">
        <f t="shared" si="3"/>
        <v>0</v>
      </c>
      <c r="G566" s="42" t="s">
        <v>1134</v>
      </c>
      <c r="H566" s="42"/>
      <c r="I566" s="44" t="s">
        <v>2167</v>
      </c>
      <c r="J566" s="103" t="s">
        <v>1927</v>
      </c>
      <c r="K566" s="45">
        <v>9789666799978</v>
      </c>
      <c r="L566" s="45">
        <v>2022</v>
      </c>
      <c r="M566" s="45">
        <v>6</v>
      </c>
      <c r="N566" s="103" t="s">
        <v>2150</v>
      </c>
      <c r="O566" s="38" t="s">
        <v>2168</v>
      </c>
      <c r="P566" s="45">
        <v>171156</v>
      </c>
      <c r="Q566" s="46" t="s">
        <v>2169</v>
      </c>
      <c r="R566" s="48">
        <v>0.185</v>
      </c>
      <c r="S566" s="45">
        <v>176</v>
      </c>
      <c r="T566" s="45">
        <v>130</v>
      </c>
      <c r="U566" s="45">
        <v>185</v>
      </c>
      <c r="V566" s="44" t="s">
        <v>301</v>
      </c>
      <c r="W566" s="44" t="s">
        <v>77</v>
      </c>
      <c r="X566" s="6"/>
      <c r="Y566" s="6"/>
      <c r="Z566" s="6"/>
      <c r="AA566" s="6"/>
      <c r="AB566" s="6"/>
      <c r="AC566" s="6"/>
      <c r="AD566" s="6"/>
      <c r="AE566" s="6"/>
      <c r="AF566" s="6"/>
      <c r="AG566" s="6"/>
      <c r="AH566" s="6"/>
      <c r="AI566" s="6"/>
      <c r="AJ566" s="6"/>
      <c r="AK566" s="6"/>
      <c r="AL566" s="6"/>
      <c r="AM566" s="6"/>
      <c r="AN566" s="6"/>
      <c r="AO566" s="6"/>
      <c r="AP566" s="6"/>
    </row>
    <row r="567" spans="1:42" ht="11.25" customHeight="1" x14ac:dyDescent="0.3">
      <c r="A567" s="26">
        <v>561</v>
      </c>
      <c r="B567" s="27" t="s">
        <v>2170</v>
      </c>
      <c r="C567" s="63">
        <v>10</v>
      </c>
      <c r="D567" s="29">
        <v>300</v>
      </c>
      <c r="E567" s="30"/>
      <c r="F567" s="31">
        <f t="shared" si="3"/>
        <v>0</v>
      </c>
      <c r="G567" s="32" t="s">
        <v>1134</v>
      </c>
      <c r="H567" s="32" t="s">
        <v>79</v>
      </c>
      <c r="I567" s="34" t="s">
        <v>1695</v>
      </c>
      <c r="J567" s="97" t="s">
        <v>1927</v>
      </c>
      <c r="K567" s="35">
        <v>9786176793380</v>
      </c>
      <c r="L567" s="35">
        <v>2016</v>
      </c>
      <c r="M567" s="35">
        <v>11</v>
      </c>
      <c r="N567" s="97" t="s">
        <v>2150</v>
      </c>
      <c r="O567" s="27" t="s">
        <v>2171</v>
      </c>
      <c r="P567" s="35">
        <v>146463</v>
      </c>
      <c r="Q567" s="36" t="s">
        <v>2172</v>
      </c>
      <c r="R567" s="37">
        <v>0.36</v>
      </c>
      <c r="S567" s="35">
        <v>112</v>
      </c>
      <c r="T567" s="35">
        <v>170</v>
      </c>
      <c r="U567" s="35">
        <v>220</v>
      </c>
      <c r="V567" s="34" t="s">
        <v>2173</v>
      </c>
      <c r="W567" s="34" t="s">
        <v>38</v>
      </c>
      <c r="X567" s="6"/>
      <c r="Y567" s="6"/>
      <c r="Z567" s="6"/>
      <c r="AA567" s="6"/>
      <c r="AB567" s="6"/>
      <c r="AC567" s="6"/>
      <c r="AD567" s="6"/>
      <c r="AE567" s="6"/>
      <c r="AF567" s="6"/>
      <c r="AG567" s="6"/>
      <c r="AH567" s="6"/>
      <c r="AI567" s="6"/>
      <c r="AJ567" s="6"/>
      <c r="AK567" s="6"/>
      <c r="AL567" s="6"/>
      <c r="AM567" s="6"/>
      <c r="AN567" s="6"/>
      <c r="AO567" s="6"/>
      <c r="AP567" s="6"/>
    </row>
    <row r="568" spans="1:42" ht="11.25" hidden="1" customHeight="1" x14ac:dyDescent="0.3">
      <c r="A568" s="26">
        <v>562</v>
      </c>
      <c r="B568" s="38" t="s">
        <v>2174</v>
      </c>
      <c r="C568" s="39">
        <v>15</v>
      </c>
      <c r="D568" s="40">
        <v>200</v>
      </c>
      <c r="E568" s="30"/>
      <c r="F568" s="41">
        <f t="shared" si="3"/>
        <v>0</v>
      </c>
      <c r="G568" s="42" t="s">
        <v>1134</v>
      </c>
      <c r="H568" s="61" t="s">
        <v>60</v>
      </c>
      <c r="I568" s="44" t="s">
        <v>1695</v>
      </c>
      <c r="J568" s="103" t="s">
        <v>1927</v>
      </c>
      <c r="K568" s="45">
        <v>9786176796572</v>
      </c>
      <c r="L568" s="45">
        <v>2019</v>
      </c>
      <c r="M568" s="45">
        <v>2</v>
      </c>
      <c r="N568" s="103" t="s">
        <v>2150</v>
      </c>
      <c r="O568" s="38" t="s">
        <v>2175</v>
      </c>
      <c r="P568" s="45">
        <v>189326</v>
      </c>
      <c r="Q568" s="46" t="s">
        <v>2176</v>
      </c>
      <c r="R568" s="48">
        <v>0.33</v>
      </c>
      <c r="S568" s="45">
        <v>96</v>
      </c>
      <c r="T568" s="45">
        <v>170</v>
      </c>
      <c r="U568" s="45">
        <v>220</v>
      </c>
      <c r="V568" s="44" t="s">
        <v>2173</v>
      </c>
      <c r="W568" s="44" t="s">
        <v>38</v>
      </c>
      <c r="X568" s="6"/>
      <c r="Y568" s="6"/>
      <c r="Z568" s="6"/>
      <c r="AA568" s="6"/>
      <c r="AB568" s="6"/>
      <c r="AC568" s="6"/>
      <c r="AD568" s="6"/>
      <c r="AE568" s="6"/>
      <c r="AF568" s="6"/>
      <c r="AG568" s="6"/>
      <c r="AH568" s="6"/>
      <c r="AI568" s="6"/>
      <c r="AJ568" s="6"/>
      <c r="AK568" s="6"/>
      <c r="AL568" s="6"/>
      <c r="AM568" s="6"/>
      <c r="AN568" s="6"/>
      <c r="AO568" s="6"/>
      <c r="AP568" s="6"/>
    </row>
    <row r="569" spans="1:42" ht="11.25" hidden="1" customHeight="1" x14ac:dyDescent="0.3">
      <c r="A569" s="26">
        <v>563</v>
      </c>
      <c r="B569" s="38" t="s">
        <v>2177</v>
      </c>
      <c r="C569" s="39">
        <v>10</v>
      </c>
      <c r="D569" s="40">
        <v>200</v>
      </c>
      <c r="E569" s="30"/>
      <c r="F569" s="41">
        <f t="shared" si="3"/>
        <v>0</v>
      </c>
      <c r="G569" s="42" t="s">
        <v>1134</v>
      </c>
      <c r="H569" s="61" t="s">
        <v>60</v>
      </c>
      <c r="I569" s="44" t="s">
        <v>1695</v>
      </c>
      <c r="J569" s="103" t="s">
        <v>1927</v>
      </c>
      <c r="K569" s="45">
        <v>9786176798224</v>
      </c>
      <c r="L569" s="45">
        <v>2020</v>
      </c>
      <c r="M569" s="45">
        <v>7</v>
      </c>
      <c r="N569" s="103" t="s">
        <v>2150</v>
      </c>
      <c r="O569" s="38" t="s">
        <v>2178</v>
      </c>
      <c r="P569" s="45">
        <v>212523</v>
      </c>
      <c r="Q569" s="46" t="s">
        <v>2179</v>
      </c>
      <c r="R569" s="48">
        <v>0.33</v>
      </c>
      <c r="S569" s="45">
        <v>96</v>
      </c>
      <c r="T569" s="45">
        <v>170</v>
      </c>
      <c r="U569" s="45">
        <v>220</v>
      </c>
      <c r="V569" s="44" t="s">
        <v>2173</v>
      </c>
      <c r="W569" s="44" t="s">
        <v>38</v>
      </c>
      <c r="X569" s="6"/>
      <c r="Y569" s="6"/>
      <c r="Z569" s="6"/>
      <c r="AA569" s="6"/>
      <c r="AB569" s="6"/>
      <c r="AC569" s="6"/>
      <c r="AD569" s="6"/>
      <c r="AE569" s="6"/>
      <c r="AF569" s="6"/>
      <c r="AG569" s="6"/>
      <c r="AH569" s="6"/>
      <c r="AI569" s="6"/>
      <c r="AJ569" s="6"/>
      <c r="AK569" s="6"/>
      <c r="AL569" s="6"/>
      <c r="AM569" s="6"/>
      <c r="AN569" s="6"/>
      <c r="AO569" s="6"/>
      <c r="AP569" s="6"/>
    </row>
    <row r="570" spans="1:42" ht="11.25" hidden="1" customHeight="1" x14ac:dyDescent="0.3">
      <c r="A570" s="26">
        <v>564</v>
      </c>
      <c r="B570" s="38" t="s">
        <v>2180</v>
      </c>
      <c r="C570" s="39">
        <v>10</v>
      </c>
      <c r="D570" s="40">
        <v>90</v>
      </c>
      <c r="E570" s="30"/>
      <c r="F570" s="41">
        <f t="shared" si="3"/>
        <v>0</v>
      </c>
      <c r="G570" s="42" t="s">
        <v>1134</v>
      </c>
      <c r="H570" s="61" t="s">
        <v>60</v>
      </c>
      <c r="I570" s="44" t="s">
        <v>1017</v>
      </c>
      <c r="J570" s="103" t="s">
        <v>2043</v>
      </c>
      <c r="K570" s="45">
        <v>9786176795018</v>
      </c>
      <c r="L570" s="45">
        <v>2018</v>
      </c>
      <c r="M570" s="45">
        <v>3</v>
      </c>
      <c r="N570" s="103" t="s">
        <v>2150</v>
      </c>
      <c r="O570" s="38" t="s">
        <v>2181</v>
      </c>
      <c r="P570" s="45">
        <v>168892</v>
      </c>
      <c r="Q570" s="46" t="s">
        <v>2182</v>
      </c>
      <c r="R570" s="48">
        <v>0.38</v>
      </c>
      <c r="S570" s="45">
        <v>120</v>
      </c>
      <c r="T570" s="45">
        <v>170</v>
      </c>
      <c r="U570" s="45">
        <v>215</v>
      </c>
      <c r="V570" s="44" t="s">
        <v>1201</v>
      </c>
      <c r="W570" s="44" t="s">
        <v>38</v>
      </c>
      <c r="X570" s="6"/>
      <c r="Y570" s="6"/>
      <c r="Z570" s="6"/>
      <c r="AA570" s="6"/>
      <c r="AB570" s="6"/>
      <c r="AC570" s="6"/>
      <c r="AD570" s="6"/>
      <c r="AE570" s="6"/>
      <c r="AF570" s="6"/>
      <c r="AG570" s="6"/>
      <c r="AH570" s="6"/>
      <c r="AI570" s="6"/>
      <c r="AJ570" s="6"/>
      <c r="AK570" s="6"/>
      <c r="AL570" s="6"/>
      <c r="AM570" s="6"/>
      <c r="AN570" s="6"/>
      <c r="AO570" s="6"/>
      <c r="AP570" s="6"/>
    </row>
    <row r="571" spans="1:42" ht="11.25" hidden="1" customHeight="1" x14ac:dyDescent="0.3">
      <c r="A571" s="26">
        <v>565</v>
      </c>
      <c r="B571" s="38" t="s">
        <v>2183</v>
      </c>
      <c r="C571" s="39">
        <v>20</v>
      </c>
      <c r="D571" s="40">
        <v>80</v>
      </c>
      <c r="E571" s="30"/>
      <c r="F571" s="41">
        <f t="shared" si="3"/>
        <v>0</v>
      </c>
      <c r="G571" s="42" t="s">
        <v>1134</v>
      </c>
      <c r="H571" s="61" t="s">
        <v>60</v>
      </c>
      <c r="I571" s="44" t="s">
        <v>1802</v>
      </c>
      <c r="J571" s="103" t="s">
        <v>1927</v>
      </c>
      <c r="K571" s="45">
        <v>9786176795490</v>
      </c>
      <c r="L571" s="45">
        <v>2018</v>
      </c>
      <c r="M571" s="45">
        <v>7</v>
      </c>
      <c r="N571" s="103" t="s">
        <v>2150</v>
      </c>
      <c r="O571" s="38" t="s">
        <v>2184</v>
      </c>
      <c r="P571" s="45">
        <v>176589</v>
      </c>
      <c r="Q571" s="46" t="s">
        <v>2185</v>
      </c>
      <c r="R571" s="48">
        <v>0.16700000000000001</v>
      </c>
      <c r="S571" s="45">
        <v>80</v>
      </c>
      <c r="T571" s="45">
        <v>130</v>
      </c>
      <c r="U571" s="45">
        <v>200</v>
      </c>
      <c r="V571" s="44" t="s">
        <v>223</v>
      </c>
      <c r="W571" s="44" t="s">
        <v>77</v>
      </c>
      <c r="X571" s="6"/>
      <c r="Y571" s="6"/>
      <c r="Z571" s="6"/>
      <c r="AA571" s="6"/>
      <c r="AB571" s="6"/>
      <c r="AC571" s="6"/>
      <c r="AD571" s="6"/>
      <c r="AE571" s="6"/>
      <c r="AF571" s="6"/>
      <c r="AG571" s="6"/>
      <c r="AH571" s="6"/>
      <c r="AI571" s="6"/>
      <c r="AJ571" s="6"/>
      <c r="AK571" s="6"/>
      <c r="AL571" s="6"/>
      <c r="AM571" s="6"/>
      <c r="AN571" s="6"/>
      <c r="AO571" s="6"/>
      <c r="AP571" s="6"/>
    </row>
    <row r="572" spans="1:42" ht="11.25" hidden="1" customHeight="1" x14ac:dyDescent="0.3">
      <c r="A572" s="26">
        <v>566</v>
      </c>
      <c r="B572" s="38" t="s">
        <v>2186</v>
      </c>
      <c r="C572" s="39">
        <v>10</v>
      </c>
      <c r="D572" s="40">
        <v>100</v>
      </c>
      <c r="E572" s="30"/>
      <c r="F572" s="41">
        <f t="shared" si="3"/>
        <v>0</v>
      </c>
      <c r="G572" s="42" t="s">
        <v>1134</v>
      </c>
      <c r="H572" s="61" t="s">
        <v>60</v>
      </c>
      <c r="I572" s="44" t="s">
        <v>1802</v>
      </c>
      <c r="J572" s="103" t="s">
        <v>1927</v>
      </c>
      <c r="K572" s="45">
        <v>9786176797043</v>
      </c>
      <c r="L572" s="45">
        <v>2019</v>
      </c>
      <c r="M572" s="45">
        <v>6</v>
      </c>
      <c r="N572" s="103" t="s">
        <v>2150</v>
      </c>
      <c r="O572" s="38" t="s">
        <v>2187</v>
      </c>
      <c r="P572" s="45">
        <v>146000</v>
      </c>
      <c r="Q572" s="46" t="s">
        <v>2188</v>
      </c>
      <c r="R572" s="48">
        <v>0.27800000000000002</v>
      </c>
      <c r="S572" s="45">
        <v>240</v>
      </c>
      <c r="T572" s="45">
        <v>130</v>
      </c>
      <c r="U572" s="45">
        <v>200</v>
      </c>
      <c r="V572" s="44" t="s">
        <v>223</v>
      </c>
      <c r="W572" s="44" t="s">
        <v>77</v>
      </c>
      <c r="X572" s="6"/>
      <c r="Y572" s="6"/>
      <c r="Z572" s="6"/>
      <c r="AA572" s="6"/>
      <c r="AB572" s="6"/>
      <c r="AC572" s="6"/>
      <c r="AD572" s="6"/>
      <c r="AE572" s="6"/>
      <c r="AF572" s="6"/>
      <c r="AG572" s="6"/>
      <c r="AH572" s="6"/>
      <c r="AI572" s="6"/>
      <c r="AJ572" s="6"/>
      <c r="AK572" s="6"/>
      <c r="AL572" s="6"/>
      <c r="AM572" s="6"/>
      <c r="AN572" s="6"/>
      <c r="AO572" s="6"/>
      <c r="AP572" s="6"/>
    </row>
    <row r="573" spans="1:42" ht="11.25" customHeight="1" x14ac:dyDescent="0.3">
      <c r="A573" s="26">
        <v>567</v>
      </c>
      <c r="B573" s="38" t="s">
        <v>2189</v>
      </c>
      <c r="C573" s="39">
        <v>16</v>
      </c>
      <c r="D573" s="40">
        <v>100</v>
      </c>
      <c r="E573" s="30"/>
      <c r="F573" s="41">
        <f t="shared" si="3"/>
        <v>0</v>
      </c>
      <c r="G573" s="42" t="s">
        <v>1134</v>
      </c>
      <c r="H573" s="60"/>
      <c r="I573" s="44" t="s">
        <v>2190</v>
      </c>
      <c r="J573" s="103" t="s">
        <v>1927</v>
      </c>
      <c r="K573" s="45">
        <v>9786176799191</v>
      </c>
      <c r="L573" s="45">
        <v>2021</v>
      </c>
      <c r="M573" s="45">
        <v>6</v>
      </c>
      <c r="N573" s="103" t="s">
        <v>2150</v>
      </c>
      <c r="O573" s="38" t="s">
        <v>2191</v>
      </c>
      <c r="P573" s="45">
        <v>150004</v>
      </c>
      <c r="Q573" s="46" t="s">
        <v>2192</v>
      </c>
      <c r="R573" s="48">
        <v>0.2</v>
      </c>
      <c r="S573" s="45">
        <v>128</v>
      </c>
      <c r="T573" s="45">
        <v>130</v>
      </c>
      <c r="U573" s="45">
        <v>200</v>
      </c>
      <c r="V573" s="44" t="s">
        <v>223</v>
      </c>
      <c r="W573" s="44" t="s">
        <v>77</v>
      </c>
      <c r="X573" s="6"/>
      <c r="Y573" s="6"/>
      <c r="Z573" s="6"/>
      <c r="AA573" s="6"/>
      <c r="AB573" s="6"/>
      <c r="AC573" s="6"/>
      <c r="AD573" s="6"/>
      <c r="AE573" s="6"/>
      <c r="AF573" s="6"/>
      <c r="AG573" s="6"/>
      <c r="AH573" s="6"/>
      <c r="AI573" s="6"/>
      <c r="AJ573" s="6"/>
      <c r="AK573" s="6"/>
      <c r="AL573" s="6"/>
      <c r="AM573" s="6"/>
      <c r="AN573" s="6"/>
      <c r="AO573" s="6"/>
      <c r="AP573" s="6"/>
    </row>
    <row r="574" spans="1:42" ht="11.25" hidden="1" customHeight="1" x14ac:dyDescent="0.3">
      <c r="A574" s="26">
        <v>568</v>
      </c>
      <c r="B574" s="38" t="s">
        <v>2193</v>
      </c>
      <c r="C574" s="39">
        <v>16</v>
      </c>
      <c r="D574" s="40">
        <v>120</v>
      </c>
      <c r="E574" s="30"/>
      <c r="F574" s="41">
        <f t="shared" si="3"/>
        <v>0</v>
      </c>
      <c r="G574" s="42" t="s">
        <v>1134</v>
      </c>
      <c r="H574" s="61" t="s">
        <v>60</v>
      </c>
      <c r="I574" s="44" t="s">
        <v>2194</v>
      </c>
      <c r="J574" s="103" t="s">
        <v>2043</v>
      </c>
      <c r="K574" s="45">
        <v>9786176794295</v>
      </c>
      <c r="L574" s="45">
        <v>2018</v>
      </c>
      <c r="M574" s="45">
        <v>6</v>
      </c>
      <c r="N574" s="103" t="s">
        <v>2150</v>
      </c>
      <c r="O574" s="38" t="s">
        <v>2195</v>
      </c>
      <c r="P574" s="45">
        <v>176511</v>
      </c>
      <c r="Q574" s="46" t="s">
        <v>2196</v>
      </c>
      <c r="R574" s="48">
        <v>0.25</v>
      </c>
      <c r="S574" s="45">
        <v>200</v>
      </c>
      <c r="T574" s="45">
        <v>130</v>
      </c>
      <c r="U574" s="45">
        <v>200</v>
      </c>
      <c r="V574" s="44" t="s">
        <v>223</v>
      </c>
      <c r="W574" s="44" t="s">
        <v>77</v>
      </c>
      <c r="X574" s="6"/>
      <c r="Y574" s="6"/>
      <c r="Z574" s="6"/>
      <c r="AA574" s="6"/>
      <c r="AB574" s="6"/>
      <c r="AC574" s="6"/>
      <c r="AD574" s="6"/>
      <c r="AE574" s="6"/>
      <c r="AF574" s="6"/>
      <c r="AG574" s="6"/>
      <c r="AH574" s="6"/>
      <c r="AI574" s="6"/>
      <c r="AJ574" s="6"/>
      <c r="AK574" s="6"/>
      <c r="AL574" s="6"/>
      <c r="AM574" s="6"/>
      <c r="AN574" s="6"/>
      <c r="AO574" s="6"/>
      <c r="AP574" s="6"/>
    </row>
    <row r="575" spans="1:42" ht="11.25" customHeight="1" x14ac:dyDescent="0.3">
      <c r="A575" s="26">
        <v>569</v>
      </c>
      <c r="B575" s="38" t="s">
        <v>2197</v>
      </c>
      <c r="C575" s="39">
        <v>10</v>
      </c>
      <c r="D575" s="40">
        <v>200</v>
      </c>
      <c r="E575" s="30"/>
      <c r="F575" s="41">
        <f t="shared" si="3"/>
        <v>0</v>
      </c>
      <c r="G575" s="42" t="s">
        <v>1134</v>
      </c>
      <c r="H575" s="42"/>
      <c r="I575" s="44" t="s">
        <v>2198</v>
      </c>
      <c r="J575" s="103" t="s">
        <v>2199</v>
      </c>
      <c r="K575" s="45">
        <v>9789664480403</v>
      </c>
      <c r="L575" s="45">
        <v>2022</v>
      </c>
      <c r="M575" s="45">
        <v>11</v>
      </c>
      <c r="N575" s="103" t="s">
        <v>2150</v>
      </c>
      <c r="O575" s="38" t="s">
        <v>2200</v>
      </c>
      <c r="P575" s="45">
        <v>177708</v>
      </c>
      <c r="Q575" s="46" t="s">
        <v>2201</v>
      </c>
      <c r="R575" s="48">
        <v>0.28000000000000003</v>
      </c>
      <c r="S575" s="45">
        <v>200</v>
      </c>
      <c r="T575" s="45">
        <v>130</v>
      </c>
      <c r="U575" s="45">
        <v>200</v>
      </c>
      <c r="V575" s="44" t="s">
        <v>223</v>
      </c>
      <c r="W575" s="44" t="s">
        <v>77</v>
      </c>
      <c r="X575" s="6"/>
      <c r="Y575" s="6"/>
      <c r="Z575" s="6"/>
      <c r="AA575" s="6"/>
      <c r="AB575" s="6"/>
      <c r="AC575" s="6"/>
      <c r="AD575" s="6"/>
      <c r="AE575" s="6"/>
      <c r="AF575" s="6"/>
      <c r="AG575" s="6"/>
      <c r="AH575" s="6"/>
      <c r="AI575" s="6"/>
      <c r="AJ575" s="6"/>
      <c r="AK575" s="6"/>
      <c r="AL575" s="6"/>
      <c r="AM575" s="6"/>
      <c r="AN575" s="6"/>
      <c r="AO575" s="6"/>
      <c r="AP575" s="6"/>
    </row>
    <row r="576" spans="1:42" ht="11.25" customHeight="1" x14ac:dyDescent="0.3">
      <c r="A576" s="26">
        <v>570</v>
      </c>
      <c r="B576" s="49" t="s">
        <v>2202</v>
      </c>
      <c r="C576" s="50">
        <v>10</v>
      </c>
      <c r="D576" s="51">
        <v>250</v>
      </c>
      <c r="E576" s="30"/>
      <c r="F576" s="52">
        <f t="shared" si="3"/>
        <v>0</v>
      </c>
      <c r="G576" s="53" t="s">
        <v>1134</v>
      </c>
      <c r="H576" s="54" t="s">
        <v>49</v>
      </c>
      <c r="I576" s="55" t="s">
        <v>2203</v>
      </c>
      <c r="J576" s="100" t="s">
        <v>2043</v>
      </c>
      <c r="K576" s="56">
        <v>9789664482568</v>
      </c>
      <c r="L576" s="56">
        <v>2024</v>
      </c>
      <c r="M576" s="56">
        <v>1</v>
      </c>
      <c r="N576" s="100" t="s">
        <v>2150</v>
      </c>
      <c r="O576" s="49" t="s">
        <v>2204</v>
      </c>
      <c r="P576" s="56">
        <v>207758</v>
      </c>
      <c r="Q576" s="57" t="s">
        <v>2205</v>
      </c>
      <c r="R576" s="78">
        <v>0.35299999999999998</v>
      </c>
      <c r="S576" s="56">
        <v>248</v>
      </c>
      <c r="T576" s="56">
        <v>145</v>
      </c>
      <c r="U576" s="56">
        <v>200</v>
      </c>
      <c r="V576" s="55" t="s">
        <v>132</v>
      </c>
      <c r="W576" s="55" t="s">
        <v>77</v>
      </c>
      <c r="X576" s="6"/>
      <c r="Y576" s="6"/>
      <c r="Z576" s="6"/>
      <c r="AA576" s="6"/>
      <c r="AB576" s="6"/>
      <c r="AC576" s="6"/>
      <c r="AD576" s="6"/>
      <c r="AE576" s="6"/>
      <c r="AF576" s="6"/>
      <c r="AG576" s="6"/>
      <c r="AH576" s="6"/>
      <c r="AI576" s="6"/>
      <c r="AJ576" s="6"/>
      <c r="AK576" s="6"/>
      <c r="AL576" s="6"/>
      <c r="AM576" s="6"/>
      <c r="AN576" s="6"/>
      <c r="AO576" s="6"/>
      <c r="AP576" s="6"/>
    </row>
    <row r="577" spans="1:42" ht="11.25" customHeight="1" x14ac:dyDescent="0.3">
      <c r="A577" s="26">
        <v>571</v>
      </c>
      <c r="B577" s="38" t="s">
        <v>2206</v>
      </c>
      <c r="C577" s="39">
        <v>10</v>
      </c>
      <c r="D577" s="40">
        <v>350</v>
      </c>
      <c r="E577" s="30"/>
      <c r="F577" s="41">
        <f t="shared" si="3"/>
        <v>0</v>
      </c>
      <c r="G577" s="42" t="s">
        <v>1134</v>
      </c>
      <c r="H577" s="43"/>
      <c r="I577" s="44" t="s">
        <v>2207</v>
      </c>
      <c r="J577" s="103" t="s">
        <v>2043</v>
      </c>
      <c r="K577" s="45">
        <v>9786176798033</v>
      </c>
      <c r="L577" s="45">
        <v>2020</v>
      </c>
      <c r="M577" s="45">
        <v>12</v>
      </c>
      <c r="N577" s="103" t="s">
        <v>2150</v>
      </c>
      <c r="O577" s="38" t="s">
        <v>2208</v>
      </c>
      <c r="P577" s="45">
        <v>142330</v>
      </c>
      <c r="Q577" s="46" t="s">
        <v>2209</v>
      </c>
      <c r="R577" s="47">
        <v>0.48</v>
      </c>
      <c r="S577" s="45">
        <v>360</v>
      </c>
      <c r="T577" s="45">
        <v>145</v>
      </c>
      <c r="U577" s="45">
        <v>200</v>
      </c>
      <c r="V577" s="44" t="s">
        <v>132</v>
      </c>
      <c r="W577" s="44" t="s">
        <v>77</v>
      </c>
      <c r="X577" s="6"/>
      <c r="Y577" s="6"/>
      <c r="Z577" s="6"/>
      <c r="AA577" s="6"/>
      <c r="AB577" s="6"/>
      <c r="AC577" s="6"/>
      <c r="AD577" s="6"/>
      <c r="AE577" s="6"/>
      <c r="AF577" s="6"/>
      <c r="AG577" s="6"/>
      <c r="AH577" s="6"/>
      <c r="AI577" s="6"/>
      <c r="AJ577" s="6"/>
      <c r="AK577" s="6"/>
      <c r="AL577" s="6"/>
      <c r="AM577" s="6"/>
      <c r="AN577" s="6"/>
      <c r="AO577" s="6"/>
      <c r="AP577" s="6"/>
    </row>
    <row r="578" spans="1:42" ht="11.25" customHeight="1" x14ac:dyDescent="0.3">
      <c r="A578" s="26">
        <v>572</v>
      </c>
      <c r="B578" s="38" t="s">
        <v>2210</v>
      </c>
      <c r="C578" s="39">
        <v>10</v>
      </c>
      <c r="D578" s="40">
        <v>350</v>
      </c>
      <c r="E578" s="30"/>
      <c r="F578" s="41">
        <f t="shared" si="3"/>
        <v>0</v>
      </c>
      <c r="G578" s="42" t="s">
        <v>1134</v>
      </c>
      <c r="H578" s="42"/>
      <c r="I578" s="44" t="s">
        <v>2207</v>
      </c>
      <c r="J578" s="103" t="s">
        <v>2043</v>
      </c>
      <c r="K578" s="45">
        <v>9786176799351</v>
      </c>
      <c r="L578" s="45">
        <v>2021</v>
      </c>
      <c r="M578" s="45">
        <v>8</v>
      </c>
      <c r="N578" s="103" t="s">
        <v>2150</v>
      </c>
      <c r="O578" s="38" t="s">
        <v>2211</v>
      </c>
      <c r="P578" s="45">
        <v>153493</v>
      </c>
      <c r="Q578" s="46" t="s">
        <v>2212</v>
      </c>
      <c r="R578" s="48">
        <v>0.52500000000000002</v>
      </c>
      <c r="S578" s="45">
        <v>408</v>
      </c>
      <c r="T578" s="45">
        <v>145</v>
      </c>
      <c r="U578" s="45">
        <v>200</v>
      </c>
      <c r="V578" s="44" t="s">
        <v>132</v>
      </c>
      <c r="W578" s="44" t="s">
        <v>77</v>
      </c>
      <c r="X578" s="6"/>
      <c r="Y578" s="6"/>
      <c r="Z578" s="6"/>
      <c r="AA578" s="6"/>
      <c r="AB578" s="6"/>
      <c r="AC578" s="6"/>
      <c r="AD578" s="6"/>
      <c r="AE578" s="6"/>
      <c r="AF578" s="6"/>
      <c r="AG578" s="6"/>
      <c r="AH578" s="6"/>
      <c r="AI578" s="6"/>
      <c r="AJ578" s="6"/>
      <c r="AK578" s="6"/>
      <c r="AL578" s="6"/>
      <c r="AM578" s="6"/>
      <c r="AN578" s="6"/>
      <c r="AO578" s="6"/>
      <c r="AP578" s="6"/>
    </row>
    <row r="579" spans="1:42" ht="11.25" customHeight="1" x14ac:dyDescent="0.3">
      <c r="A579" s="26">
        <v>573</v>
      </c>
      <c r="B579" s="38" t="s">
        <v>2213</v>
      </c>
      <c r="C579" s="39">
        <v>10</v>
      </c>
      <c r="D579" s="40">
        <v>350</v>
      </c>
      <c r="E579" s="30"/>
      <c r="F579" s="41">
        <f t="shared" si="3"/>
        <v>0</v>
      </c>
      <c r="G579" s="42" t="s">
        <v>1134</v>
      </c>
      <c r="H579" s="42"/>
      <c r="I579" s="44" t="s">
        <v>2207</v>
      </c>
      <c r="J579" s="103" t="s">
        <v>2043</v>
      </c>
      <c r="K579" s="45">
        <v>9789664480465</v>
      </c>
      <c r="L579" s="45">
        <v>2022</v>
      </c>
      <c r="M579" s="45">
        <v>10</v>
      </c>
      <c r="N579" s="103" t="s">
        <v>2150</v>
      </c>
      <c r="O579" s="38" t="s">
        <v>2214</v>
      </c>
      <c r="P579" s="45">
        <v>177963</v>
      </c>
      <c r="Q579" s="46" t="s">
        <v>2215</v>
      </c>
      <c r="R579" s="48">
        <v>0.53600000000000003</v>
      </c>
      <c r="S579" s="45">
        <v>416</v>
      </c>
      <c r="T579" s="45">
        <v>145</v>
      </c>
      <c r="U579" s="45">
        <v>200</v>
      </c>
      <c r="V579" s="44" t="s">
        <v>132</v>
      </c>
      <c r="W579" s="44" t="s">
        <v>77</v>
      </c>
      <c r="X579" s="6"/>
      <c r="Y579" s="6"/>
      <c r="Z579" s="6"/>
      <c r="AA579" s="6"/>
      <c r="AB579" s="6"/>
      <c r="AC579" s="6"/>
      <c r="AD579" s="6"/>
      <c r="AE579" s="6"/>
      <c r="AF579" s="6"/>
      <c r="AG579" s="6"/>
      <c r="AH579" s="6"/>
      <c r="AI579" s="6"/>
      <c r="AJ579" s="6"/>
      <c r="AK579" s="6"/>
      <c r="AL579" s="6"/>
      <c r="AM579" s="6"/>
      <c r="AN579" s="6"/>
      <c r="AO579" s="6"/>
      <c r="AP579" s="6"/>
    </row>
    <row r="580" spans="1:42" ht="11.25" customHeight="1" x14ac:dyDescent="0.3">
      <c r="A580" s="26">
        <v>574</v>
      </c>
      <c r="B580" s="38" t="s">
        <v>2216</v>
      </c>
      <c r="C580" s="39">
        <v>10</v>
      </c>
      <c r="D580" s="40">
        <v>300</v>
      </c>
      <c r="E580" s="30"/>
      <c r="F580" s="41">
        <f t="shared" si="3"/>
        <v>0</v>
      </c>
      <c r="G580" s="42" t="s">
        <v>1134</v>
      </c>
      <c r="H580" s="61"/>
      <c r="I580" s="44" t="s">
        <v>2217</v>
      </c>
      <c r="J580" s="103" t="s">
        <v>2043</v>
      </c>
      <c r="K580" s="45">
        <v>9786176799184</v>
      </c>
      <c r="L580" s="45">
        <v>2021</v>
      </c>
      <c r="M580" s="45">
        <v>5</v>
      </c>
      <c r="N580" s="103" t="s">
        <v>2150</v>
      </c>
      <c r="O580" s="38" t="s">
        <v>2218</v>
      </c>
      <c r="P580" s="45">
        <v>148754</v>
      </c>
      <c r="Q580" s="46" t="s">
        <v>2219</v>
      </c>
      <c r="R580" s="47">
        <v>0.39700000000000002</v>
      </c>
      <c r="S580" s="45">
        <v>392</v>
      </c>
      <c r="T580" s="45">
        <v>130</v>
      </c>
      <c r="U580" s="45">
        <v>200</v>
      </c>
      <c r="V580" s="44" t="s">
        <v>223</v>
      </c>
      <c r="W580" s="44" t="s">
        <v>77</v>
      </c>
      <c r="X580" s="6"/>
      <c r="Y580" s="6"/>
      <c r="Z580" s="6"/>
      <c r="AA580" s="6"/>
      <c r="AB580" s="6"/>
      <c r="AC580" s="6"/>
      <c r="AD580" s="6"/>
      <c r="AE580" s="6"/>
      <c r="AF580" s="6"/>
      <c r="AG580" s="6"/>
      <c r="AH580" s="6"/>
      <c r="AI580" s="6"/>
      <c r="AJ580" s="6"/>
      <c r="AK580" s="6"/>
      <c r="AL580" s="6"/>
      <c r="AM580" s="6"/>
      <c r="AN580" s="6"/>
      <c r="AO580" s="6"/>
      <c r="AP580" s="6"/>
    </row>
    <row r="581" spans="1:42" ht="11.25" customHeight="1" x14ac:dyDescent="0.3">
      <c r="A581" s="26">
        <v>575</v>
      </c>
      <c r="B581" s="38" t="s">
        <v>2220</v>
      </c>
      <c r="C581" s="39">
        <v>10</v>
      </c>
      <c r="D581" s="40">
        <v>300</v>
      </c>
      <c r="E581" s="30"/>
      <c r="F581" s="41">
        <f t="shared" si="3"/>
        <v>0</v>
      </c>
      <c r="G581" s="42" t="s">
        <v>1134</v>
      </c>
      <c r="H581" s="42"/>
      <c r="I581" s="44" t="s">
        <v>2217</v>
      </c>
      <c r="J581" s="103" t="s">
        <v>2043</v>
      </c>
      <c r="K581" s="45">
        <v>9789664480953</v>
      </c>
      <c r="L581" s="45">
        <v>2023</v>
      </c>
      <c r="M581" s="45">
        <v>4</v>
      </c>
      <c r="N581" s="103" t="s">
        <v>2150</v>
      </c>
      <c r="O581" s="38" t="s">
        <v>2221</v>
      </c>
      <c r="P581" s="45">
        <v>189065</v>
      </c>
      <c r="Q581" s="46" t="s">
        <v>2222</v>
      </c>
      <c r="R581" s="48">
        <v>0.375</v>
      </c>
      <c r="S581" s="45">
        <v>325</v>
      </c>
      <c r="T581" s="45">
        <v>130</v>
      </c>
      <c r="U581" s="45">
        <v>200</v>
      </c>
      <c r="V581" s="44" t="s">
        <v>223</v>
      </c>
      <c r="W581" s="44" t="s">
        <v>77</v>
      </c>
      <c r="X581" s="6"/>
      <c r="Y581" s="6"/>
      <c r="Z581" s="6"/>
      <c r="AA581" s="6"/>
      <c r="AB581" s="6"/>
      <c r="AC581" s="6"/>
      <c r="AD581" s="6"/>
      <c r="AE581" s="6"/>
      <c r="AF581" s="6"/>
      <c r="AG581" s="6"/>
      <c r="AH581" s="6"/>
      <c r="AI581" s="6"/>
      <c r="AJ581" s="6"/>
      <c r="AK581" s="6"/>
      <c r="AL581" s="6"/>
      <c r="AM581" s="6"/>
      <c r="AN581" s="6"/>
      <c r="AO581" s="6"/>
      <c r="AP581" s="6"/>
    </row>
    <row r="582" spans="1:42" ht="11.25" customHeight="1" x14ac:dyDescent="0.3">
      <c r="A582" s="26">
        <v>576</v>
      </c>
      <c r="B582" s="38" t="s">
        <v>2223</v>
      </c>
      <c r="C582" s="59">
        <v>10</v>
      </c>
      <c r="D582" s="40">
        <v>400</v>
      </c>
      <c r="E582" s="30"/>
      <c r="F582" s="41">
        <f t="shared" si="3"/>
        <v>0</v>
      </c>
      <c r="G582" s="42" t="s">
        <v>1126</v>
      </c>
      <c r="H582" s="42"/>
      <c r="I582" s="44" t="s">
        <v>2224</v>
      </c>
      <c r="J582" s="103" t="s">
        <v>2043</v>
      </c>
      <c r="K582" s="45">
        <v>9789662909227</v>
      </c>
      <c r="L582" s="45">
        <v>2008</v>
      </c>
      <c r="M582" s="45">
        <v>9</v>
      </c>
      <c r="N582" s="103" t="s">
        <v>2150</v>
      </c>
      <c r="O582" s="38" t="s">
        <v>2225</v>
      </c>
      <c r="P582" s="45">
        <v>39991</v>
      </c>
      <c r="Q582" s="46" t="s">
        <v>2226</v>
      </c>
      <c r="R582" s="48">
        <v>0.3</v>
      </c>
      <c r="S582" s="45">
        <v>560</v>
      </c>
      <c r="T582" s="45">
        <v>145</v>
      </c>
      <c r="U582" s="45">
        <v>200</v>
      </c>
      <c r="V582" s="44" t="s">
        <v>132</v>
      </c>
      <c r="W582" s="44" t="s">
        <v>77</v>
      </c>
      <c r="X582" s="6"/>
      <c r="Y582" s="6"/>
      <c r="Z582" s="6"/>
      <c r="AA582" s="6"/>
      <c r="AB582" s="6"/>
      <c r="AC582" s="6"/>
      <c r="AD582" s="6"/>
      <c r="AE582" s="6"/>
      <c r="AF582" s="6"/>
      <c r="AG582" s="6"/>
      <c r="AH582" s="6"/>
      <c r="AI582" s="6"/>
      <c r="AJ582" s="6"/>
      <c r="AK582" s="6"/>
      <c r="AL582" s="6"/>
      <c r="AM582" s="6"/>
      <c r="AN582" s="6"/>
      <c r="AO582" s="6"/>
      <c r="AP582" s="6"/>
    </row>
    <row r="583" spans="1:42" ht="11.25" customHeight="1" x14ac:dyDescent="0.3">
      <c r="A583" s="26">
        <v>577</v>
      </c>
      <c r="B583" s="27" t="s">
        <v>2227</v>
      </c>
      <c r="C583" s="63">
        <v>10</v>
      </c>
      <c r="D583" s="29">
        <v>250</v>
      </c>
      <c r="E583" s="30"/>
      <c r="F583" s="31">
        <f t="shared" si="3"/>
        <v>0</v>
      </c>
      <c r="G583" s="32" t="s">
        <v>30</v>
      </c>
      <c r="H583" s="33" t="s">
        <v>79</v>
      </c>
      <c r="I583" s="34" t="s">
        <v>2228</v>
      </c>
      <c r="J583" s="97" t="s">
        <v>2043</v>
      </c>
      <c r="K583" s="35">
        <v>9789662909791</v>
      </c>
      <c r="L583" s="35">
        <v>2011</v>
      </c>
      <c r="M583" s="35">
        <v>12</v>
      </c>
      <c r="N583" s="97" t="s">
        <v>2150</v>
      </c>
      <c r="O583" s="27" t="s">
        <v>2229</v>
      </c>
      <c r="P583" s="35">
        <v>39994</v>
      </c>
      <c r="Q583" s="36" t="s">
        <v>2230</v>
      </c>
      <c r="R583" s="98">
        <v>0.33</v>
      </c>
      <c r="S583" s="35">
        <v>160</v>
      </c>
      <c r="T583" s="35">
        <v>145</v>
      </c>
      <c r="U583" s="35">
        <v>200</v>
      </c>
      <c r="V583" s="34" t="s">
        <v>132</v>
      </c>
      <c r="W583" s="34" t="s">
        <v>38</v>
      </c>
      <c r="X583" s="6"/>
      <c r="Y583" s="6"/>
      <c r="Z583" s="6"/>
      <c r="AA583" s="6"/>
      <c r="AB583" s="6"/>
      <c r="AC583" s="6"/>
      <c r="AD583" s="6"/>
      <c r="AE583" s="6"/>
      <c r="AF583" s="6"/>
      <c r="AG583" s="6"/>
      <c r="AH583" s="6"/>
      <c r="AI583" s="6"/>
      <c r="AJ583" s="6"/>
      <c r="AK583" s="6"/>
      <c r="AL583" s="6"/>
      <c r="AM583" s="6"/>
      <c r="AN583" s="6"/>
      <c r="AO583" s="6"/>
      <c r="AP583" s="6"/>
    </row>
    <row r="584" spans="1:42" ht="11.25" customHeight="1" x14ac:dyDescent="0.3">
      <c r="A584" s="26">
        <v>578</v>
      </c>
      <c r="B584" s="27" t="s">
        <v>2231</v>
      </c>
      <c r="C584" s="28">
        <v>10</v>
      </c>
      <c r="D584" s="29">
        <v>250</v>
      </c>
      <c r="E584" s="30"/>
      <c r="F584" s="31">
        <f t="shared" si="3"/>
        <v>0</v>
      </c>
      <c r="G584" s="32" t="s">
        <v>1134</v>
      </c>
      <c r="H584" s="99" t="s">
        <v>79</v>
      </c>
      <c r="I584" s="34" t="s">
        <v>2232</v>
      </c>
      <c r="J584" s="97" t="s">
        <v>2043</v>
      </c>
      <c r="K584" s="35">
        <v>9789664482179</v>
      </c>
      <c r="L584" s="35">
        <v>2023</v>
      </c>
      <c r="M584" s="35">
        <v>12</v>
      </c>
      <c r="N584" s="97" t="s">
        <v>2150</v>
      </c>
      <c r="O584" s="27" t="s">
        <v>2233</v>
      </c>
      <c r="P584" s="35">
        <v>203695</v>
      </c>
      <c r="Q584" s="36" t="s">
        <v>2234</v>
      </c>
      <c r="R584" s="37"/>
      <c r="S584" s="35">
        <v>288</v>
      </c>
      <c r="T584" s="35">
        <v>145</v>
      </c>
      <c r="U584" s="35">
        <v>200</v>
      </c>
      <c r="V584" s="34" t="s">
        <v>132</v>
      </c>
      <c r="W584" s="34" t="s">
        <v>77</v>
      </c>
      <c r="X584" s="6"/>
      <c r="Y584" s="6"/>
      <c r="Z584" s="6"/>
      <c r="AA584" s="6"/>
      <c r="AB584" s="6"/>
      <c r="AC584" s="6"/>
      <c r="AD584" s="6"/>
      <c r="AE584" s="6"/>
      <c r="AF584" s="6"/>
      <c r="AG584" s="6"/>
      <c r="AH584" s="6"/>
      <c r="AI584" s="6"/>
      <c r="AJ584" s="6"/>
      <c r="AK584" s="6"/>
      <c r="AL584" s="6"/>
      <c r="AM584" s="6"/>
      <c r="AN584" s="6"/>
      <c r="AO584" s="6"/>
      <c r="AP584" s="6"/>
    </row>
    <row r="585" spans="1:42" ht="11.25" customHeight="1" x14ac:dyDescent="0.3">
      <c r="A585" s="26">
        <v>579</v>
      </c>
      <c r="B585" s="38" t="s">
        <v>2235</v>
      </c>
      <c r="C585" s="39">
        <v>10</v>
      </c>
      <c r="D585" s="40">
        <v>280</v>
      </c>
      <c r="E585" s="30"/>
      <c r="F585" s="41">
        <f t="shared" si="3"/>
        <v>0</v>
      </c>
      <c r="G585" s="42" t="s">
        <v>1134</v>
      </c>
      <c r="H585" s="43"/>
      <c r="I585" s="44" t="s">
        <v>2236</v>
      </c>
      <c r="J585" s="103" t="s">
        <v>2043</v>
      </c>
      <c r="K585" s="45">
        <v>9789662909357</v>
      </c>
      <c r="L585" s="45">
        <v>2008</v>
      </c>
      <c r="M585" s="45">
        <v>9</v>
      </c>
      <c r="N585" s="103" t="s">
        <v>2150</v>
      </c>
      <c r="O585" s="38" t="s">
        <v>2237</v>
      </c>
      <c r="P585" s="45">
        <v>27502</v>
      </c>
      <c r="Q585" s="46" t="s">
        <v>2238</v>
      </c>
      <c r="R585" s="47">
        <v>0.41</v>
      </c>
      <c r="S585" s="45">
        <v>352</v>
      </c>
      <c r="T585" s="45">
        <v>145</v>
      </c>
      <c r="U585" s="45">
        <v>200</v>
      </c>
      <c r="V585" s="44" t="s">
        <v>132</v>
      </c>
      <c r="W585" s="44" t="s">
        <v>77</v>
      </c>
      <c r="X585" s="6"/>
      <c r="Y585" s="6"/>
      <c r="Z585" s="6"/>
      <c r="AA585" s="6"/>
      <c r="AB585" s="6"/>
      <c r="AC585" s="6"/>
      <c r="AD585" s="6"/>
      <c r="AE585" s="6"/>
      <c r="AF585" s="6"/>
      <c r="AG585" s="6"/>
      <c r="AH585" s="6"/>
      <c r="AI585" s="6"/>
      <c r="AJ585" s="6"/>
      <c r="AK585" s="6"/>
      <c r="AL585" s="6"/>
      <c r="AM585" s="6"/>
      <c r="AN585" s="6"/>
      <c r="AO585" s="6"/>
      <c r="AP585" s="6"/>
    </row>
    <row r="586" spans="1:42" ht="11.25" customHeight="1" x14ac:dyDescent="0.3">
      <c r="A586" s="26">
        <v>580</v>
      </c>
      <c r="B586" s="38" t="s">
        <v>2239</v>
      </c>
      <c r="C586" s="39">
        <v>10</v>
      </c>
      <c r="D586" s="40">
        <v>180</v>
      </c>
      <c r="E586" s="30"/>
      <c r="F586" s="41">
        <f t="shared" si="3"/>
        <v>0</v>
      </c>
      <c r="G586" s="42" t="s">
        <v>1134</v>
      </c>
      <c r="H586" s="42"/>
      <c r="I586" s="44" t="s">
        <v>2240</v>
      </c>
      <c r="J586" s="103" t="s">
        <v>2043</v>
      </c>
      <c r="K586" s="45">
        <v>9786176798170</v>
      </c>
      <c r="L586" s="45">
        <v>2021</v>
      </c>
      <c r="M586" s="45">
        <v>2</v>
      </c>
      <c r="N586" s="103" t="s">
        <v>2150</v>
      </c>
      <c r="O586" s="38" t="s">
        <v>2241</v>
      </c>
      <c r="P586" s="45">
        <v>144259</v>
      </c>
      <c r="Q586" s="46" t="s">
        <v>2242</v>
      </c>
      <c r="R586" s="48">
        <v>0.375</v>
      </c>
      <c r="S586" s="45">
        <v>304</v>
      </c>
      <c r="T586" s="45">
        <v>130</v>
      </c>
      <c r="U586" s="45">
        <v>200</v>
      </c>
      <c r="V586" s="44" t="s">
        <v>223</v>
      </c>
      <c r="W586" s="44" t="s">
        <v>77</v>
      </c>
      <c r="X586" s="6"/>
      <c r="Y586" s="6"/>
      <c r="Z586" s="6"/>
      <c r="AA586" s="6"/>
      <c r="AB586" s="6"/>
      <c r="AC586" s="6"/>
      <c r="AD586" s="6"/>
      <c r="AE586" s="6"/>
      <c r="AF586" s="6"/>
      <c r="AG586" s="6"/>
      <c r="AH586" s="6"/>
      <c r="AI586" s="6"/>
      <c r="AJ586" s="6"/>
      <c r="AK586" s="6"/>
      <c r="AL586" s="6"/>
      <c r="AM586" s="6"/>
      <c r="AN586" s="6"/>
      <c r="AO586" s="6"/>
      <c r="AP586" s="6"/>
    </row>
    <row r="587" spans="1:42" ht="11.25" hidden="1" customHeight="1" x14ac:dyDescent="0.3">
      <c r="A587" s="26">
        <v>581</v>
      </c>
      <c r="B587" s="38" t="s">
        <v>2243</v>
      </c>
      <c r="C587" s="39">
        <v>10</v>
      </c>
      <c r="D587" s="40">
        <v>180</v>
      </c>
      <c r="E587" s="30"/>
      <c r="F587" s="41">
        <f t="shared" si="3"/>
        <v>0</v>
      </c>
      <c r="G587" s="42" t="s">
        <v>1134</v>
      </c>
      <c r="H587" s="60" t="s">
        <v>60</v>
      </c>
      <c r="I587" s="44" t="s">
        <v>2240</v>
      </c>
      <c r="J587" s="103" t="s">
        <v>2043</v>
      </c>
      <c r="K587" s="45">
        <v>9786176798774</v>
      </c>
      <c r="L587" s="45">
        <v>2021</v>
      </c>
      <c r="M587" s="45">
        <v>7</v>
      </c>
      <c r="N587" s="103" t="s">
        <v>2150</v>
      </c>
      <c r="O587" s="38" t="s">
        <v>2244</v>
      </c>
      <c r="P587" s="45">
        <v>153491</v>
      </c>
      <c r="Q587" s="46" t="s">
        <v>2245</v>
      </c>
      <c r="R587" s="48">
        <v>0.38400000000000001</v>
      </c>
      <c r="S587" s="45">
        <v>328</v>
      </c>
      <c r="T587" s="45">
        <v>130</v>
      </c>
      <c r="U587" s="45">
        <v>200</v>
      </c>
      <c r="V587" s="44" t="s">
        <v>223</v>
      </c>
      <c r="W587" s="44" t="s">
        <v>77</v>
      </c>
      <c r="X587" s="6"/>
      <c r="Y587" s="6"/>
      <c r="Z587" s="6"/>
      <c r="AA587" s="6"/>
      <c r="AB587" s="6"/>
      <c r="AC587" s="6"/>
      <c r="AD587" s="6"/>
      <c r="AE587" s="6"/>
      <c r="AF587" s="6"/>
      <c r="AG587" s="6"/>
      <c r="AH587" s="6"/>
      <c r="AI587" s="6"/>
      <c r="AJ587" s="6"/>
      <c r="AK587" s="6"/>
      <c r="AL587" s="6"/>
      <c r="AM587" s="6"/>
      <c r="AN587" s="6"/>
      <c r="AO587" s="6"/>
      <c r="AP587" s="6"/>
    </row>
    <row r="588" spans="1:42" ht="11.25" hidden="1" customHeight="1" x14ac:dyDescent="0.3">
      <c r="A588" s="26">
        <v>582</v>
      </c>
      <c r="B588" s="38" t="s">
        <v>2246</v>
      </c>
      <c r="C588" s="39">
        <v>10</v>
      </c>
      <c r="D588" s="40">
        <v>180</v>
      </c>
      <c r="E588" s="30"/>
      <c r="F588" s="41">
        <f t="shared" si="3"/>
        <v>0</v>
      </c>
      <c r="G588" s="42" t="s">
        <v>1134</v>
      </c>
      <c r="H588" s="61" t="s">
        <v>60</v>
      </c>
      <c r="I588" s="44" t="s">
        <v>2247</v>
      </c>
      <c r="J588" s="103" t="s">
        <v>2043</v>
      </c>
      <c r="K588" s="45">
        <v>9786176792499</v>
      </c>
      <c r="L588" s="45">
        <v>2017</v>
      </c>
      <c r="M588" s="45">
        <v>8</v>
      </c>
      <c r="N588" s="103" t="s">
        <v>2150</v>
      </c>
      <c r="O588" s="38" t="s">
        <v>2248</v>
      </c>
      <c r="P588" s="45">
        <v>161291</v>
      </c>
      <c r="Q588" s="46" t="s">
        <v>2249</v>
      </c>
      <c r="R588" s="48">
        <v>0.28799999999999998</v>
      </c>
      <c r="S588" s="45">
        <v>216</v>
      </c>
      <c r="T588" s="45">
        <v>145</v>
      </c>
      <c r="U588" s="45">
        <v>200</v>
      </c>
      <c r="V588" s="44" t="s">
        <v>132</v>
      </c>
      <c r="W588" s="44" t="s">
        <v>77</v>
      </c>
      <c r="X588" s="6"/>
      <c r="Y588" s="6"/>
      <c r="Z588" s="6"/>
      <c r="AA588" s="6"/>
      <c r="AB588" s="6"/>
      <c r="AC588" s="6"/>
      <c r="AD588" s="6"/>
      <c r="AE588" s="6"/>
      <c r="AF588" s="6"/>
      <c r="AG588" s="6"/>
      <c r="AH588" s="6"/>
      <c r="AI588" s="6"/>
      <c r="AJ588" s="6"/>
      <c r="AK588" s="6"/>
      <c r="AL588" s="6"/>
      <c r="AM588" s="6"/>
      <c r="AN588" s="6"/>
      <c r="AO588" s="6"/>
      <c r="AP588" s="6"/>
    </row>
    <row r="589" spans="1:42" ht="11.25" customHeight="1" x14ac:dyDescent="0.3">
      <c r="A589" s="26">
        <v>583</v>
      </c>
      <c r="B589" s="38" t="s">
        <v>2250</v>
      </c>
      <c r="C589" s="39">
        <v>10</v>
      </c>
      <c r="D589" s="40">
        <v>280</v>
      </c>
      <c r="E589" s="30"/>
      <c r="F589" s="41">
        <f t="shared" si="3"/>
        <v>0</v>
      </c>
      <c r="G589" s="42" t="s">
        <v>1134</v>
      </c>
      <c r="H589" s="42"/>
      <c r="I589" s="44" t="s">
        <v>2251</v>
      </c>
      <c r="J589" s="103" t="s">
        <v>2252</v>
      </c>
      <c r="K589" s="45">
        <v>9786176793670</v>
      </c>
      <c r="L589" s="45">
        <v>2017</v>
      </c>
      <c r="M589" s="45">
        <v>4</v>
      </c>
      <c r="N589" s="103" t="s">
        <v>2150</v>
      </c>
      <c r="O589" s="38" t="s">
        <v>2253</v>
      </c>
      <c r="P589" s="45">
        <v>154734</v>
      </c>
      <c r="Q589" s="46" t="s">
        <v>2254</v>
      </c>
      <c r="R589" s="48">
        <v>0.34499999999999997</v>
      </c>
      <c r="S589" s="45">
        <v>280</v>
      </c>
      <c r="T589" s="45">
        <v>145</v>
      </c>
      <c r="U589" s="45">
        <v>200</v>
      </c>
      <c r="V589" s="44" t="s">
        <v>132</v>
      </c>
      <c r="W589" s="44" t="s">
        <v>77</v>
      </c>
      <c r="X589" s="6"/>
      <c r="Y589" s="6"/>
      <c r="Z589" s="6"/>
      <c r="AA589" s="6"/>
      <c r="AB589" s="6"/>
      <c r="AC589" s="6"/>
      <c r="AD589" s="6"/>
      <c r="AE589" s="6"/>
      <c r="AF589" s="6"/>
      <c r="AG589" s="6"/>
      <c r="AH589" s="6"/>
      <c r="AI589" s="6"/>
      <c r="AJ589" s="6"/>
      <c r="AK589" s="6"/>
      <c r="AL589" s="6"/>
      <c r="AM589" s="6"/>
      <c r="AN589" s="6"/>
      <c r="AO589" s="6"/>
      <c r="AP589" s="6"/>
    </row>
    <row r="590" spans="1:42" ht="11.25" customHeight="1" x14ac:dyDescent="0.3">
      <c r="A590" s="26">
        <v>584</v>
      </c>
      <c r="B590" s="38" t="s">
        <v>2255</v>
      </c>
      <c r="C590" s="39">
        <v>10</v>
      </c>
      <c r="D590" s="40">
        <v>280</v>
      </c>
      <c r="E590" s="30"/>
      <c r="F590" s="41">
        <f t="shared" si="3"/>
        <v>0</v>
      </c>
      <c r="G590" s="42" t="s">
        <v>1134</v>
      </c>
      <c r="H590" s="42"/>
      <c r="I590" s="44" t="s">
        <v>2251</v>
      </c>
      <c r="J590" s="103" t="s">
        <v>2252</v>
      </c>
      <c r="K590" s="45">
        <v>9786176791379</v>
      </c>
      <c r="L590" s="45">
        <v>2015</v>
      </c>
      <c r="M590" s="45">
        <v>6</v>
      </c>
      <c r="N590" s="103" t="s">
        <v>2150</v>
      </c>
      <c r="O590" s="38" t="s">
        <v>2256</v>
      </c>
      <c r="P590" s="45">
        <v>106086</v>
      </c>
      <c r="Q590" s="46" t="s">
        <v>2257</v>
      </c>
      <c r="R590" s="48">
        <v>0.38300000000000001</v>
      </c>
      <c r="S590" s="45">
        <v>320</v>
      </c>
      <c r="T590" s="45">
        <v>145</v>
      </c>
      <c r="U590" s="45">
        <v>200</v>
      </c>
      <c r="V590" s="44" t="s">
        <v>132</v>
      </c>
      <c r="W590" s="44" t="s">
        <v>77</v>
      </c>
      <c r="X590" s="6"/>
      <c r="Y590" s="6"/>
      <c r="Z590" s="6"/>
      <c r="AA590" s="6"/>
      <c r="AB590" s="6"/>
      <c r="AC590" s="6"/>
      <c r="AD590" s="6"/>
      <c r="AE590" s="6"/>
      <c r="AF590" s="6"/>
      <c r="AG590" s="6"/>
      <c r="AH590" s="6"/>
      <c r="AI590" s="6"/>
      <c r="AJ590" s="6"/>
      <c r="AK590" s="6"/>
      <c r="AL590" s="6"/>
      <c r="AM590" s="6"/>
      <c r="AN590" s="6"/>
      <c r="AO590" s="6"/>
      <c r="AP590" s="6"/>
    </row>
    <row r="591" spans="1:42" ht="11.25" customHeight="1" x14ac:dyDescent="0.3">
      <c r="A591" s="26">
        <v>585</v>
      </c>
      <c r="B591" s="38" t="s">
        <v>2258</v>
      </c>
      <c r="C591" s="39">
        <v>8</v>
      </c>
      <c r="D591" s="40">
        <v>280</v>
      </c>
      <c r="E591" s="30"/>
      <c r="F591" s="41">
        <f t="shared" si="3"/>
        <v>0</v>
      </c>
      <c r="G591" s="42" t="s">
        <v>1134</v>
      </c>
      <c r="H591" s="42"/>
      <c r="I591" s="44" t="s">
        <v>2251</v>
      </c>
      <c r="J591" s="103" t="s">
        <v>2252</v>
      </c>
      <c r="K591" s="45">
        <v>9786176792758</v>
      </c>
      <c r="L591" s="45">
        <v>2017</v>
      </c>
      <c r="M591" s="45">
        <v>10</v>
      </c>
      <c r="N591" s="103" t="s">
        <v>2150</v>
      </c>
      <c r="O591" s="38" t="s">
        <v>2259</v>
      </c>
      <c r="P591" s="45">
        <v>161289</v>
      </c>
      <c r="Q591" s="46" t="s">
        <v>2260</v>
      </c>
      <c r="R591" s="48">
        <v>0.39500000000000002</v>
      </c>
      <c r="S591" s="45">
        <v>344</v>
      </c>
      <c r="T591" s="45">
        <v>145</v>
      </c>
      <c r="U591" s="45">
        <v>200</v>
      </c>
      <c r="V591" s="44" t="s">
        <v>132</v>
      </c>
      <c r="W591" s="44" t="s">
        <v>77</v>
      </c>
      <c r="X591" s="6"/>
      <c r="Y591" s="6"/>
      <c r="Z591" s="6"/>
      <c r="AA591" s="6"/>
      <c r="AB591" s="6"/>
      <c r="AC591" s="6"/>
      <c r="AD591" s="6"/>
      <c r="AE591" s="6"/>
      <c r="AF591" s="6"/>
      <c r="AG591" s="6"/>
      <c r="AH591" s="6"/>
      <c r="AI591" s="6"/>
      <c r="AJ591" s="6"/>
      <c r="AK591" s="6"/>
      <c r="AL591" s="6"/>
      <c r="AM591" s="6"/>
      <c r="AN591" s="6"/>
      <c r="AO591" s="6"/>
      <c r="AP591" s="6"/>
    </row>
    <row r="592" spans="1:42" ht="11.25" customHeight="1" x14ac:dyDescent="0.3">
      <c r="A592" s="26">
        <v>586</v>
      </c>
      <c r="B592" s="38" t="s">
        <v>2261</v>
      </c>
      <c r="C592" s="39">
        <v>10</v>
      </c>
      <c r="D592" s="40">
        <v>280</v>
      </c>
      <c r="E592" s="30"/>
      <c r="F592" s="41">
        <f t="shared" si="3"/>
        <v>0</v>
      </c>
      <c r="G592" s="42" t="s">
        <v>1134</v>
      </c>
      <c r="H592" s="42"/>
      <c r="I592" s="44" t="s">
        <v>2251</v>
      </c>
      <c r="J592" s="103" t="s">
        <v>2252</v>
      </c>
      <c r="K592" s="45">
        <v>9786176795155</v>
      </c>
      <c r="L592" s="45">
        <v>2018</v>
      </c>
      <c r="M592" s="45">
        <v>7</v>
      </c>
      <c r="N592" s="103" t="s">
        <v>2150</v>
      </c>
      <c r="O592" s="38" t="s">
        <v>2262</v>
      </c>
      <c r="P592" s="45">
        <v>176590</v>
      </c>
      <c r="Q592" s="46" t="s">
        <v>2263</v>
      </c>
      <c r="R592" s="48">
        <v>0.435</v>
      </c>
      <c r="S592" s="45">
        <v>376</v>
      </c>
      <c r="T592" s="45">
        <v>145</v>
      </c>
      <c r="U592" s="45">
        <v>200</v>
      </c>
      <c r="V592" s="44" t="s">
        <v>132</v>
      </c>
      <c r="W592" s="44" t="s">
        <v>77</v>
      </c>
      <c r="X592" s="6"/>
      <c r="Y592" s="6"/>
      <c r="Z592" s="6"/>
      <c r="AA592" s="6"/>
      <c r="AB592" s="6"/>
      <c r="AC592" s="6"/>
      <c r="AD592" s="6"/>
      <c r="AE592" s="6"/>
      <c r="AF592" s="6"/>
      <c r="AG592" s="6"/>
      <c r="AH592" s="6"/>
      <c r="AI592" s="6"/>
      <c r="AJ592" s="6"/>
      <c r="AK592" s="6"/>
      <c r="AL592" s="6"/>
      <c r="AM592" s="6"/>
      <c r="AN592" s="6"/>
      <c r="AO592" s="6"/>
      <c r="AP592" s="6"/>
    </row>
    <row r="593" spans="1:42" ht="11.25" customHeight="1" x14ac:dyDescent="0.3">
      <c r="A593" s="26">
        <v>587</v>
      </c>
      <c r="B593" s="38" t="s">
        <v>2264</v>
      </c>
      <c r="C593" s="39">
        <v>10</v>
      </c>
      <c r="D593" s="40">
        <v>180</v>
      </c>
      <c r="E593" s="30"/>
      <c r="F593" s="41">
        <f t="shared" si="3"/>
        <v>0</v>
      </c>
      <c r="G593" s="42" t="s">
        <v>1134</v>
      </c>
      <c r="H593" s="61"/>
      <c r="I593" s="44" t="s">
        <v>2265</v>
      </c>
      <c r="J593" s="103" t="s">
        <v>1927</v>
      </c>
      <c r="K593" s="45">
        <v>9789664481738</v>
      </c>
      <c r="L593" s="45">
        <v>2023</v>
      </c>
      <c r="M593" s="45">
        <v>7</v>
      </c>
      <c r="N593" s="103" t="s">
        <v>2150</v>
      </c>
      <c r="O593" s="38" t="s">
        <v>2266</v>
      </c>
      <c r="P593" s="45">
        <v>194384</v>
      </c>
      <c r="Q593" s="46" t="s">
        <v>2267</v>
      </c>
      <c r="R593" s="48">
        <v>0.23499999999999999</v>
      </c>
      <c r="S593" s="45">
        <v>184</v>
      </c>
      <c r="T593" s="45">
        <v>130</v>
      </c>
      <c r="U593" s="45">
        <v>200</v>
      </c>
      <c r="V593" s="44" t="s">
        <v>223</v>
      </c>
      <c r="W593" s="44" t="s">
        <v>77</v>
      </c>
      <c r="X593" s="6"/>
      <c r="Y593" s="6"/>
      <c r="Z593" s="6"/>
      <c r="AA593" s="6"/>
      <c r="AB593" s="6"/>
      <c r="AC593" s="6"/>
      <c r="AD593" s="6"/>
      <c r="AE593" s="6"/>
      <c r="AF593" s="6"/>
      <c r="AG593" s="6"/>
      <c r="AH593" s="6"/>
      <c r="AI593" s="6"/>
      <c r="AJ593" s="6"/>
      <c r="AK593" s="6"/>
      <c r="AL593" s="6"/>
      <c r="AM593" s="6"/>
      <c r="AN593" s="6"/>
      <c r="AO593" s="6"/>
      <c r="AP593" s="6"/>
    </row>
    <row r="594" spans="1:42" ht="11.25" hidden="1" customHeight="1" x14ac:dyDescent="0.3">
      <c r="A594" s="26">
        <v>588</v>
      </c>
      <c r="B594" s="38" t="s">
        <v>2268</v>
      </c>
      <c r="C594" s="39">
        <v>20</v>
      </c>
      <c r="D594" s="40">
        <v>70</v>
      </c>
      <c r="E594" s="30"/>
      <c r="F594" s="41">
        <f t="shared" si="3"/>
        <v>0</v>
      </c>
      <c r="G594" s="42" t="s">
        <v>1134</v>
      </c>
      <c r="H594" s="61" t="s">
        <v>60</v>
      </c>
      <c r="I594" s="44" t="s">
        <v>2265</v>
      </c>
      <c r="J594" s="103" t="s">
        <v>1927</v>
      </c>
      <c r="K594" s="45">
        <v>9786176796848</v>
      </c>
      <c r="L594" s="45">
        <v>2019</v>
      </c>
      <c r="M594" s="45">
        <v>5</v>
      </c>
      <c r="N594" s="103" t="s">
        <v>2150</v>
      </c>
      <c r="O594" s="38" t="s">
        <v>2269</v>
      </c>
      <c r="P594" s="45">
        <v>143275</v>
      </c>
      <c r="Q594" s="46" t="s">
        <v>2270</v>
      </c>
      <c r="R594" s="48">
        <v>0.25</v>
      </c>
      <c r="S594" s="45">
        <v>200</v>
      </c>
      <c r="T594" s="45">
        <v>130</v>
      </c>
      <c r="U594" s="45">
        <v>200</v>
      </c>
      <c r="V594" s="44" t="s">
        <v>223</v>
      </c>
      <c r="W594" s="44" t="s">
        <v>77</v>
      </c>
      <c r="X594" s="6"/>
      <c r="Y594" s="6"/>
      <c r="Z594" s="6"/>
      <c r="AA594" s="6"/>
      <c r="AB594" s="6"/>
      <c r="AC594" s="6"/>
      <c r="AD594" s="6"/>
      <c r="AE594" s="6"/>
      <c r="AF594" s="6"/>
      <c r="AG594" s="6"/>
      <c r="AH594" s="6"/>
      <c r="AI594" s="6"/>
      <c r="AJ594" s="6"/>
      <c r="AK594" s="6"/>
      <c r="AL594" s="6"/>
      <c r="AM594" s="6"/>
      <c r="AN594" s="6"/>
      <c r="AO594" s="6"/>
      <c r="AP594" s="6"/>
    </row>
    <row r="595" spans="1:42" ht="11.25" hidden="1" customHeight="1" x14ac:dyDescent="0.3">
      <c r="A595" s="26">
        <v>589</v>
      </c>
      <c r="B595" s="38" t="s">
        <v>2271</v>
      </c>
      <c r="C595" s="39">
        <v>20</v>
      </c>
      <c r="D595" s="40">
        <v>100</v>
      </c>
      <c r="E595" s="30"/>
      <c r="F595" s="41">
        <f t="shared" si="3"/>
        <v>0</v>
      </c>
      <c r="G595" s="42" t="s">
        <v>1134</v>
      </c>
      <c r="H595" s="61" t="s">
        <v>60</v>
      </c>
      <c r="I595" s="44" t="s">
        <v>2272</v>
      </c>
      <c r="J595" s="103" t="s">
        <v>2252</v>
      </c>
      <c r="K595" s="45">
        <v>9786176798187</v>
      </c>
      <c r="L595" s="45">
        <v>2020</v>
      </c>
      <c r="M595" s="45">
        <v>8</v>
      </c>
      <c r="N595" s="103" t="s">
        <v>2150</v>
      </c>
      <c r="O595" s="38" t="s">
        <v>2273</v>
      </c>
      <c r="P595" s="45">
        <v>213464</v>
      </c>
      <c r="Q595" s="46" t="s">
        <v>2274</v>
      </c>
      <c r="R595" s="48">
        <v>0.25</v>
      </c>
      <c r="S595" s="45">
        <v>208</v>
      </c>
      <c r="T595" s="45">
        <v>130</v>
      </c>
      <c r="U595" s="45">
        <v>200</v>
      </c>
      <c r="V595" s="44" t="s">
        <v>223</v>
      </c>
      <c r="W595" s="44" t="s">
        <v>77</v>
      </c>
      <c r="X595" s="6"/>
      <c r="Y595" s="6"/>
      <c r="Z595" s="6"/>
      <c r="AA595" s="6"/>
      <c r="AB595" s="6"/>
      <c r="AC595" s="6"/>
      <c r="AD595" s="6"/>
      <c r="AE595" s="6"/>
      <c r="AF595" s="6"/>
      <c r="AG595" s="6"/>
      <c r="AH595" s="6"/>
      <c r="AI595" s="6"/>
      <c r="AJ595" s="6"/>
      <c r="AK595" s="6"/>
      <c r="AL595" s="6"/>
      <c r="AM595" s="6"/>
      <c r="AN595" s="6"/>
      <c r="AO595" s="6"/>
      <c r="AP595" s="6"/>
    </row>
    <row r="596" spans="1:42" ht="11.25" customHeight="1" x14ac:dyDescent="0.3">
      <c r="A596" s="26">
        <v>590</v>
      </c>
      <c r="B596" s="38" t="s">
        <v>2275</v>
      </c>
      <c r="C596" s="39">
        <v>5</v>
      </c>
      <c r="D596" s="40">
        <v>280</v>
      </c>
      <c r="E596" s="30"/>
      <c r="F596" s="41">
        <f t="shared" si="3"/>
        <v>0</v>
      </c>
      <c r="G596" s="42" t="s">
        <v>1134</v>
      </c>
      <c r="H596" s="42"/>
      <c r="I596" s="44" t="s">
        <v>2276</v>
      </c>
      <c r="J596" s="103" t="s">
        <v>2199</v>
      </c>
      <c r="K596" s="45">
        <v>9789664480137</v>
      </c>
      <c r="L596" s="45">
        <v>2022</v>
      </c>
      <c r="M596" s="45">
        <v>9</v>
      </c>
      <c r="N596" s="103" t="s">
        <v>2150</v>
      </c>
      <c r="O596" s="38" t="s">
        <v>2277</v>
      </c>
      <c r="P596" s="45">
        <v>176144</v>
      </c>
      <c r="Q596" s="46" t="s">
        <v>2278</v>
      </c>
      <c r="R596" s="48">
        <v>0.41</v>
      </c>
      <c r="S596" s="45">
        <v>368</v>
      </c>
      <c r="T596" s="45">
        <v>130</v>
      </c>
      <c r="U596" s="45">
        <v>200</v>
      </c>
      <c r="V596" s="44" t="s">
        <v>223</v>
      </c>
      <c r="W596" s="44" t="s">
        <v>77</v>
      </c>
      <c r="X596" s="6"/>
      <c r="Y596" s="6"/>
      <c r="Z596" s="6"/>
      <c r="AA596" s="6"/>
      <c r="AB596" s="6"/>
      <c r="AC596" s="6"/>
      <c r="AD596" s="6"/>
      <c r="AE596" s="6"/>
      <c r="AF596" s="6"/>
      <c r="AG596" s="6"/>
      <c r="AH596" s="6"/>
      <c r="AI596" s="6"/>
      <c r="AJ596" s="6"/>
      <c r="AK596" s="6"/>
      <c r="AL596" s="6"/>
      <c r="AM596" s="6"/>
      <c r="AN596" s="6"/>
      <c r="AO596" s="6"/>
      <c r="AP596" s="6"/>
    </row>
    <row r="597" spans="1:42" ht="11.25" customHeight="1" x14ac:dyDescent="0.3">
      <c r="A597" s="26">
        <v>591</v>
      </c>
      <c r="B597" s="27" t="s">
        <v>2279</v>
      </c>
      <c r="C597" s="28">
        <v>10</v>
      </c>
      <c r="D597" s="29">
        <v>280</v>
      </c>
      <c r="E597" s="30"/>
      <c r="F597" s="31">
        <f t="shared" si="3"/>
        <v>0</v>
      </c>
      <c r="G597" s="32" t="s">
        <v>1134</v>
      </c>
      <c r="H597" s="33" t="s">
        <v>79</v>
      </c>
      <c r="I597" s="34" t="s">
        <v>1617</v>
      </c>
      <c r="J597" s="97" t="s">
        <v>1927</v>
      </c>
      <c r="K597" s="35">
        <v>9789664482186</v>
      </c>
      <c r="L597" s="35">
        <v>2023</v>
      </c>
      <c r="M597" s="35">
        <v>12</v>
      </c>
      <c r="N597" s="97" t="s">
        <v>2150</v>
      </c>
      <c r="O597" s="27" t="s">
        <v>2280</v>
      </c>
      <c r="P597" s="35">
        <v>205506</v>
      </c>
      <c r="Q597" s="36" t="s">
        <v>2281</v>
      </c>
      <c r="R597" s="98">
        <v>0.47</v>
      </c>
      <c r="S597" s="35">
        <v>360</v>
      </c>
      <c r="T597" s="35">
        <v>145</v>
      </c>
      <c r="U597" s="35">
        <v>200</v>
      </c>
      <c r="V597" s="34" t="s">
        <v>132</v>
      </c>
      <c r="W597" s="34" t="s">
        <v>77</v>
      </c>
      <c r="X597" s="6"/>
      <c r="Y597" s="6"/>
      <c r="Z597" s="6"/>
      <c r="AA597" s="6"/>
      <c r="AB597" s="6"/>
      <c r="AC597" s="6"/>
      <c r="AD597" s="6"/>
      <c r="AE597" s="6"/>
      <c r="AF597" s="6"/>
      <c r="AG597" s="6"/>
      <c r="AH597" s="6"/>
      <c r="AI597" s="6"/>
      <c r="AJ597" s="6"/>
      <c r="AK597" s="6"/>
      <c r="AL597" s="6"/>
      <c r="AM597" s="6"/>
      <c r="AN597" s="6"/>
      <c r="AO597" s="6"/>
      <c r="AP597" s="6"/>
    </row>
    <row r="598" spans="1:42" ht="11.25" customHeight="1" x14ac:dyDescent="0.3">
      <c r="A598" s="26">
        <v>592</v>
      </c>
      <c r="B598" s="38" t="s">
        <v>2282</v>
      </c>
      <c r="C598" s="39">
        <v>10</v>
      </c>
      <c r="D598" s="40">
        <v>220</v>
      </c>
      <c r="E598" s="30"/>
      <c r="F598" s="41">
        <f t="shared" si="3"/>
        <v>0</v>
      </c>
      <c r="G598" s="42" t="s">
        <v>1134</v>
      </c>
      <c r="H598" s="60"/>
      <c r="I598" s="44" t="s">
        <v>2283</v>
      </c>
      <c r="J598" s="103" t="s">
        <v>2252</v>
      </c>
      <c r="K598" s="45">
        <v>9786176796749</v>
      </c>
      <c r="L598" s="45">
        <v>2019</v>
      </c>
      <c r="M598" s="45">
        <v>4</v>
      </c>
      <c r="N598" s="103" t="s">
        <v>2150</v>
      </c>
      <c r="O598" s="38" t="s">
        <v>2284</v>
      </c>
      <c r="P598" s="45">
        <v>192066</v>
      </c>
      <c r="Q598" s="46" t="s">
        <v>2285</v>
      </c>
      <c r="R598" s="47">
        <v>0.34</v>
      </c>
      <c r="S598" s="45">
        <v>272</v>
      </c>
      <c r="T598" s="45">
        <v>130</v>
      </c>
      <c r="U598" s="45">
        <v>200</v>
      </c>
      <c r="V598" s="44" t="s">
        <v>223</v>
      </c>
      <c r="W598" s="44" t="s">
        <v>77</v>
      </c>
      <c r="X598" s="6"/>
      <c r="Y598" s="6"/>
      <c r="Z598" s="6"/>
      <c r="AA598" s="6"/>
      <c r="AB598" s="6"/>
      <c r="AC598" s="6"/>
      <c r="AD598" s="6"/>
      <c r="AE598" s="6"/>
      <c r="AF598" s="6"/>
      <c r="AG598" s="6"/>
      <c r="AH598" s="6"/>
      <c r="AI598" s="6"/>
      <c r="AJ598" s="6"/>
      <c r="AK598" s="6"/>
      <c r="AL598" s="6"/>
      <c r="AM598" s="6"/>
      <c r="AN598" s="6"/>
      <c r="AO598" s="6"/>
      <c r="AP598" s="6"/>
    </row>
    <row r="599" spans="1:42" ht="11.25" customHeight="1" x14ac:dyDescent="0.3">
      <c r="A599" s="26">
        <v>593</v>
      </c>
      <c r="B599" s="38" t="s">
        <v>2286</v>
      </c>
      <c r="C599" s="39">
        <v>10</v>
      </c>
      <c r="D599" s="40">
        <v>220</v>
      </c>
      <c r="E599" s="30"/>
      <c r="F599" s="41">
        <f t="shared" si="3"/>
        <v>0</v>
      </c>
      <c r="G599" s="42" t="s">
        <v>1134</v>
      </c>
      <c r="H599" s="60"/>
      <c r="I599" s="44" t="s">
        <v>2283</v>
      </c>
      <c r="J599" s="103" t="s">
        <v>2252</v>
      </c>
      <c r="K599" s="45">
        <v>9786176795551</v>
      </c>
      <c r="L599" s="45">
        <v>2019</v>
      </c>
      <c r="M599" s="45">
        <v>12</v>
      </c>
      <c r="N599" s="103" t="s">
        <v>2150</v>
      </c>
      <c r="O599" s="38" t="s">
        <v>2287</v>
      </c>
      <c r="P599" s="45">
        <v>202660</v>
      </c>
      <c r="Q599" s="46" t="s">
        <v>2288</v>
      </c>
      <c r="R599" s="47">
        <v>0.315</v>
      </c>
      <c r="S599" s="45">
        <v>288</v>
      </c>
      <c r="T599" s="45">
        <v>130</v>
      </c>
      <c r="U599" s="45">
        <v>200</v>
      </c>
      <c r="V599" s="44" t="s">
        <v>223</v>
      </c>
      <c r="W599" s="44" t="s">
        <v>77</v>
      </c>
      <c r="X599" s="6"/>
      <c r="Y599" s="6"/>
      <c r="Z599" s="6"/>
      <c r="AA599" s="6"/>
      <c r="AB599" s="6"/>
      <c r="AC599" s="6"/>
      <c r="AD599" s="6"/>
      <c r="AE599" s="6"/>
      <c r="AF599" s="6"/>
      <c r="AG599" s="6"/>
      <c r="AH599" s="6"/>
      <c r="AI599" s="6"/>
      <c r="AJ599" s="6"/>
      <c r="AK599" s="6"/>
      <c r="AL599" s="6"/>
      <c r="AM599" s="6"/>
      <c r="AN599" s="6"/>
      <c r="AO599" s="6"/>
      <c r="AP599" s="6"/>
    </row>
    <row r="600" spans="1:42" ht="11.25" customHeight="1" x14ac:dyDescent="0.3">
      <c r="A600" s="26">
        <v>594</v>
      </c>
      <c r="B600" s="38" t="s">
        <v>2289</v>
      </c>
      <c r="C600" s="39">
        <v>10</v>
      </c>
      <c r="D600" s="40">
        <v>220</v>
      </c>
      <c r="E600" s="30"/>
      <c r="F600" s="41">
        <f t="shared" si="3"/>
        <v>0</v>
      </c>
      <c r="G600" s="42" t="s">
        <v>1134</v>
      </c>
      <c r="H600" s="42"/>
      <c r="I600" s="44" t="s">
        <v>2283</v>
      </c>
      <c r="J600" s="103" t="s">
        <v>2252</v>
      </c>
      <c r="K600" s="45">
        <v>9786176797869</v>
      </c>
      <c r="L600" s="45">
        <v>2020</v>
      </c>
      <c r="M600" s="45">
        <v>8</v>
      </c>
      <c r="N600" s="103" t="s">
        <v>2150</v>
      </c>
      <c r="O600" s="38" t="s">
        <v>2290</v>
      </c>
      <c r="P600" s="45">
        <v>213474</v>
      </c>
      <c r="Q600" s="46" t="s">
        <v>2291</v>
      </c>
      <c r="R600" s="48">
        <v>0.26800000000000002</v>
      </c>
      <c r="S600" s="45">
        <v>224</v>
      </c>
      <c r="T600" s="45">
        <v>130</v>
      </c>
      <c r="U600" s="45">
        <v>200</v>
      </c>
      <c r="V600" s="44" t="s">
        <v>223</v>
      </c>
      <c r="W600" s="44" t="s">
        <v>77</v>
      </c>
      <c r="X600" s="6"/>
      <c r="Y600" s="6"/>
      <c r="Z600" s="6"/>
      <c r="AA600" s="6"/>
      <c r="AB600" s="6"/>
      <c r="AC600" s="6"/>
      <c r="AD600" s="6"/>
      <c r="AE600" s="6"/>
      <c r="AF600" s="6"/>
      <c r="AG600" s="6"/>
      <c r="AH600" s="6"/>
      <c r="AI600" s="6"/>
      <c r="AJ600" s="6"/>
      <c r="AK600" s="6"/>
      <c r="AL600" s="6"/>
      <c r="AM600" s="6"/>
      <c r="AN600" s="6"/>
      <c r="AO600" s="6"/>
      <c r="AP600" s="6"/>
    </row>
    <row r="601" spans="1:42" ht="11.25" customHeight="1" x14ac:dyDescent="0.3">
      <c r="A601" s="26">
        <v>595</v>
      </c>
      <c r="B601" s="38" t="s">
        <v>2292</v>
      </c>
      <c r="C601" s="39">
        <v>10</v>
      </c>
      <c r="D601" s="40">
        <v>220</v>
      </c>
      <c r="E601" s="30"/>
      <c r="F601" s="41">
        <f t="shared" si="3"/>
        <v>0</v>
      </c>
      <c r="G601" s="42" t="s">
        <v>1134</v>
      </c>
      <c r="H601" s="42"/>
      <c r="I601" s="44" t="s">
        <v>2283</v>
      </c>
      <c r="J601" s="103" t="s">
        <v>2252</v>
      </c>
      <c r="K601" s="45">
        <v>9786176798071</v>
      </c>
      <c r="L601" s="45">
        <v>2020</v>
      </c>
      <c r="M601" s="45">
        <v>12</v>
      </c>
      <c r="N601" s="103" t="s">
        <v>2150</v>
      </c>
      <c r="O601" s="38" t="s">
        <v>2293</v>
      </c>
      <c r="P601" s="45">
        <v>142835</v>
      </c>
      <c r="Q601" s="46" t="s">
        <v>2294</v>
      </c>
      <c r="R601" s="48">
        <v>0.28000000000000003</v>
      </c>
      <c r="S601" s="45">
        <v>240</v>
      </c>
      <c r="T601" s="45">
        <v>130</v>
      </c>
      <c r="U601" s="45">
        <v>200</v>
      </c>
      <c r="V601" s="44" t="s">
        <v>223</v>
      </c>
      <c r="W601" s="44" t="s">
        <v>77</v>
      </c>
      <c r="X601" s="6"/>
      <c r="Y601" s="6"/>
      <c r="Z601" s="6"/>
      <c r="AA601" s="6"/>
      <c r="AB601" s="6"/>
      <c r="AC601" s="6"/>
      <c r="AD601" s="6"/>
      <c r="AE601" s="6"/>
      <c r="AF601" s="6"/>
      <c r="AG601" s="6"/>
      <c r="AH601" s="6"/>
      <c r="AI601" s="6"/>
      <c r="AJ601" s="6"/>
      <c r="AK601" s="6"/>
      <c r="AL601" s="6"/>
      <c r="AM601" s="6"/>
      <c r="AN601" s="6"/>
      <c r="AO601" s="6"/>
      <c r="AP601" s="6"/>
    </row>
    <row r="602" spans="1:42" ht="11.25" customHeight="1" x14ac:dyDescent="0.3">
      <c r="A602" s="26">
        <v>596</v>
      </c>
      <c r="B602" s="38" t="s">
        <v>2295</v>
      </c>
      <c r="C602" s="39">
        <v>10</v>
      </c>
      <c r="D602" s="40">
        <v>220</v>
      </c>
      <c r="E602" s="30"/>
      <c r="F602" s="41">
        <f t="shared" si="3"/>
        <v>0</v>
      </c>
      <c r="G602" s="42" t="s">
        <v>1134</v>
      </c>
      <c r="H602" s="42"/>
      <c r="I602" s="44" t="s">
        <v>2283</v>
      </c>
      <c r="J602" s="103" t="s">
        <v>2252</v>
      </c>
      <c r="K602" s="45">
        <v>9786176799283</v>
      </c>
      <c r="L602" s="45">
        <v>2021</v>
      </c>
      <c r="M602" s="45">
        <v>6</v>
      </c>
      <c r="N602" s="103" t="s">
        <v>2150</v>
      </c>
      <c r="O602" s="38" t="s">
        <v>2296</v>
      </c>
      <c r="P602" s="45">
        <v>151057</v>
      </c>
      <c r="Q602" s="46" t="s">
        <v>2297</v>
      </c>
      <c r="R602" s="48">
        <v>0.28499999999999998</v>
      </c>
      <c r="S602" s="45">
        <v>248</v>
      </c>
      <c r="T602" s="45">
        <v>130</v>
      </c>
      <c r="U602" s="45">
        <v>200</v>
      </c>
      <c r="V602" s="44" t="s">
        <v>223</v>
      </c>
      <c r="W602" s="44" t="s">
        <v>77</v>
      </c>
      <c r="X602" s="6"/>
      <c r="Y602" s="6"/>
      <c r="Z602" s="6"/>
      <c r="AA602" s="6"/>
      <c r="AB602" s="6"/>
      <c r="AC602" s="6"/>
      <c r="AD602" s="6"/>
      <c r="AE602" s="6"/>
      <c r="AF602" s="6"/>
      <c r="AG602" s="6"/>
      <c r="AH602" s="6"/>
      <c r="AI602" s="6"/>
      <c r="AJ602" s="6"/>
      <c r="AK602" s="6"/>
      <c r="AL602" s="6"/>
      <c r="AM602" s="6"/>
      <c r="AN602" s="6"/>
      <c r="AO602" s="6"/>
      <c r="AP602" s="6"/>
    </row>
    <row r="603" spans="1:42" ht="11.25" customHeight="1" x14ac:dyDescent="0.3">
      <c r="A603" s="26">
        <v>597</v>
      </c>
      <c r="B603" s="38" t="s">
        <v>2298</v>
      </c>
      <c r="C603" s="39">
        <v>10</v>
      </c>
      <c r="D603" s="40">
        <v>220</v>
      </c>
      <c r="E603" s="30"/>
      <c r="F603" s="41">
        <f t="shared" si="3"/>
        <v>0</v>
      </c>
      <c r="G603" s="42" t="s">
        <v>1134</v>
      </c>
      <c r="H603" s="42"/>
      <c r="I603" s="44" t="s">
        <v>2283</v>
      </c>
      <c r="J603" s="103" t="s">
        <v>2252</v>
      </c>
      <c r="K603" s="45">
        <v>9789666799787</v>
      </c>
      <c r="L603" s="45">
        <v>2021</v>
      </c>
      <c r="M603" s="45">
        <v>12</v>
      </c>
      <c r="N603" s="103" t="s">
        <v>2150</v>
      </c>
      <c r="O603" s="38" t="s">
        <v>2299</v>
      </c>
      <c r="P603" s="45">
        <v>160720</v>
      </c>
      <c r="Q603" s="46" t="s">
        <v>2300</v>
      </c>
      <c r="R603" s="48">
        <v>0.28599999999999998</v>
      </c>
      <c r="S603" s="45">
        <v>248</v>
      </c>
      <c r="T603" s="45">
        <v>130</v>
      </c>
      <c r="U603" s="45">
        <v>200</v>
      </c>
      <c r="V603" s="44" t="s">
        <v>223</v>
      </c>
      <c r="W603" s="44" t="s">
        <v>77</v>
      </c>
      <c r="X603" s="6"/>
      <c r="Y603" s="6"/>
      <c r="Z603" s="6"/>
      <c r="AA603" s="6"/>
      <c r="AB603" s="6"/>
      <c r="AC603" s="6"/>
      <c r="AD603" s="6"/>
      <c r="AE603" s="6"/>
      <c r="AF603" s="6"/>
      <c r="AG603" s="6"/>
      <c r="AH603" s="6"/>
      <c r="AI603" s="6"/>
      <c r="AJ603" s="6"/>
      <c r="AK603" s="6"/>
      <c r="AL603" s="6"/>
      <c r="AM603" s="6"/>
      <c r="AN603" s="6"/>
      <c r="AO603" s="6"/>
      <c r="AP603" s="6"/>
    </row>
    <row r="604" spans="1:42" ht="11.25" customHeight="1" x14ac:dyDescent="0.3">
      <c r="A604" s="26">
        <v>598</v>
      </c>
      <c r="B604" s="38" t="s">
        <v>2301</v>
      </c>
      <c r="C604" s="39">
        <v>20</v>
      </c>
      <c r="D604" s="40">
        <v>150</v>
      </c>
      <c r="E604" s="30"/>
      <c r="F604" s="41">
        <f t="shared" si="3"/>
        <v>0</v>
      </c>
      <c r="G604" s="42" t="s">
        <v>1134</v>
      </c>
      <c r="H604" s="61"/>
      <c r="I604" s="44" t="s">
        <v>2302</v>
      </c>
      <c r="J604" s="103" t="s">
        <v>2252</v>
      </c>
      <c r="K604" s="45">
        <v>9789664481967</v>
      </c>
      <c r="L604" s="45">
        <v>2023</v>
      </c>
      <c r="M604" s="45">
        <v>7</v>
      </c>
      <c r="N604" s="103" t="s">
        <v>2150</v>
      </c>
      <c r="O604" s="38" t="s">
        <v>2303</v>
      </c>
      <c r="P604" s="45">
        <v>196395</v>
      </c>
      <c r="Q604" s="46" t="s">
        <v>2304</v>
      </c>
      <c r="R604" s="48">
        <v>0.19</v>
      </c>
      <c r="S604" s="45">
        <v>112</v>
      </c>
      <c r="T604" s="45">
        <v>130</v>
      </c>
      <c r="U604" s="45">
        <v>200</v>
      </c>
      <c r="V604" s="44" t="s">
        <v>223</v>
      </c>
      <c r="W604" s="44" t="s">
        <v>77</v>
      </c>
      <c r="X604" s="6"/>
      <c r="Y604" s="6"/>
      <c r="Z604" s="6"/>
      <c r="AA604" s="6"/>
      <c r="AB604" s="6"/>
      <c r="AC604" s="6"/>
      <c r="AD604" s="6"/>
      <c r="AE604" s="6"/>
      <c r="AF604" s="6"/>
      <c r="AG604" s="6"/>
      <c r="AH604" s="6"/>
      <c r="AI604" s="6"/>
      <c r="AJ604" s="6"/>
      <c r="AK604" s="6"/>
      <c r="AL604" s="6"/>
      <c r="AM604" s="6"/>
      <c r="AN604" s="6"/>
      <c r="AO604" s="6"/>
      <c r="AP604" s="6"/>
    </row>
    <row r="605" spans="1:42" ht="11.25" hidden="1" customHeight="1" x14ac:dyDescent="0.3">
      <c r="A605" s="26">
        <v>599</v>
      </c>
      <c r="B605" s="38" t="s">
        <v>2305</v>
      </c>
      <c r="C605" s="39">
        <v>20</v>
      </c>
      <c r="D605" s="40">
        <v>180</v>
      </c>
      <c r="E605" s="30"/>
      <c r="F605" s="41">
        <f t="shared" si="3"/>
        <v>0</v>
      </c>
      <c r="G605" s="42" t="s">
        <v>1134</v>
      </c>
      <c r="H605" s="61" t="s">
        <v>60</v>
      </c>
      <c r="I605" s="44" t="s">
        <v>2306</v>
      </c>
      <c r="J605" s="103" t="s">
        <v>1927</v>
      </c>
      <c r="K605" s="45">
        <v>9789666799763</v>
      </c>
      <c r="L605" s="45">
        <v>2021</v>
      </c>
      <c r="M605" s="45">
        <v>12</v>
      </c>
      <c r="N605" s="103" t="s">
        <v>2150</v>
      </c>
      <c r="O605" s="38" t="s">
        <v>2307</v>
      </c>
      <c r="P605" s="45">
        <v>160151</v>
      </c>
      <c r="Q605" s="46" t="s">
        <v>2308</v>
      </c>
      <c r="R605" s="48">
        <v>0.27700000000000002</v>
      </c>
      <c r="S605" s="45">
        <v>136</v>
      </c>
      <c r="T605" s="45">
        <v>130</v>
      </c>
      <c r="U605" s="45">
        <v>200</v>
      </c>
      <c r="V605" s="44" t="s">
        <v>223</v>
      </c>
      <c r="W605" s="44" t="s">
        <v>77</v>
      </c>
      <c r="X605" s="6"/>
      <c r="Y605" s="6"/>
      <c r="Z605" s="6"/>
      <c r="AA605" s="6"/>
      <c r="AB605" s="6"/>
      <c r="AC605" s="6"/>
      <c r="AD605" s="6"/>
      <c r="AE605" s="6"/>
      <c r="AF605" s="6"/>
      <c r="AG605" s="6"/>
      <c r="AH605" s="6"/>
      <c r="AI605" s="6"/>
      <c r="AJ605" s="6"/>
      <c r="AK605" s="6"/>
      <c r="AL605" s="6"/>
      <c r="AM605" s="6"/>
      <c r="AN605" s="6"/>
      <c r="AO605" s="6"/>
      <c r="AP605" s="6"/>
    </row>
    <row r="606" spans="1:42" ht="11.25" hidden="1" customHeight="1" x14ac:dyDescent="0.3">
      <c r="A606" s="26">
        <v>600</v>
      </c>
      <c r="B606" s="38" t="s">
        <v>2309</v>
      </c>
      <c r="C606" s="39">
        <v>10</v>
      </c>
      <c r="D606" s="40">
        <v>120</v>
      </c>
      <c r="E606" s="30"/>
      <c r="F606" s="41">
        <f t="shared" si="3"/>
        <v>0</v>
      </c>
      <c r="G606" s="42" t="s">
        <v>1134</v>
      </c>
      <c r="H606" s="61" t="s">
        <v>60</v>
      </c>
      <c r="I606" s="44" t="s">
        <v>2310</v>
      </c>
      <c r="J606" s="103" t="s">
        <v>2199</v>
      </c>
      <c r="K606" s="45">
        <v>9786176790747</v>
      </c>
      <c r="L606" s="45">
        <v>2014</v>
      </c>
      <c r="M606" s="45">
        <v>8</v>
      </c>
      <c r="N606" s="103" t="s">
        <v>2150</v>
      </c>
      <c r="O606" s="38" t="s">
        <v>2311</v>
      </c>
      <c r="P606" s="45">
        <v>86641</v>
      </c>
      <c r="Q606" s="46" t="s">
        <v>2312</v>
      </c>
      <c r="R606" s="48">
        <v>0.23499999999999999</v>
      </c>
      <c r="S606" s="45">
        <v>192</v>
      </c>
      <c r="T606" s="45">
        <v>130</v>
      </c>
      <c r="U606" s="45">
        <v>200</v>
      </c>
      <c r="V606" s="44" t="s">
        <v>223</v>
      </c>
      <c r="W606" s="44" t="s">
        <v>77</v>
      </c>
      <c r="X606" s="6"/>
      <c r="Y606" s="6"/>
      <c r="Z606" s="6"/>
      <c r="AA606" s="6"/>
      <c r="AB606" s="6"/>
      <c r="AC606" s="6"/>
      <c r="AD606" s="6"/>
      <c r="AE606" s="6"/>
      <c r="AF606" s="6"/>
      <c r="AG606" s="6"/>
      <c r="AH606" s="6"/>
      <c r="AI606" s="6"/>
      <c r="AJ606" s="6"/>
      <c r="AK606" s="6"/>
      <c r="AL606" s="6"/>
      <c r="AM606" s="6"/>
      <c r="AN606" s="6"/>
      <c r="AO606" s="6"/>
      <c r="AP606" s="6"/>
    </row>
    <row r="607" spans="1:42" ht="11.25" hidden="1" customHeight="1" x14ac:dyDescent="0.3">
      <c r="A607" s="26">
        <v>601</v>
      </c>
      <c r="B607" s="38" t="s">
        <v>2313</v>
      </c>
      <c r="C607" s="39">
        <v>10</v>
      </c>
      <c r="D607" s="40">
        <v>120</v>
      </c>
      <c r="E607" s="30"/>
      <c r="F607" s="41">
        <f t="shared" si="3"/>
        <v>0</v>
      </c>
      <c r="G607" s="42" t="s">
        <v>1134</v>
      </c>
      <c r="H607" s="61" t="s">
        <v>60</v>
      </c>
      <c r="I607" s="44" t="s">
        <v>2310</v>
      </c>
      <c r="J607" s="103" t="s">
        <v>2199</v>
      </c>
      <c r="K607" s="45">
        <v>9786176794134</v>
      </c>
      <c r="L607" s="45">
        <v>2017</v>
      </c>
      <c r="M607" s="45">
        <v>5</v>
      </c>
      <c r="N607" s="103" t="s">
        <v>2150</v>
      </c>
      <c r="O607" s="38" t="s">
        <v>2314</v>
      </c>
      <c r="P607" s="45">
        <v>157767</v>
      </c>
      <c r="Q607" s="46" t="s">
        <v>2315</v>
      </c>
      <c r="R607" s="48">
        <v>0.29899999999999999</v>
      </c>
      <c r="S607" s="45">
        <v>272</v>
      </c>
      <c r="T607" s="45">
        <v>130</v>
      </c>
      <c r="U607" s="45">
        <v>200</v>
      </c>
      <c r="V607" s="44" t="s">
        <v>223</v>
      </c>
      <c r="W607" s="44" t="s">
        <v>77</v>
      </c>
      <c r="X607" s="6"/>
      <c r="Y607" s="6"/>
      <c r="Z607" s="6"/>
      <c r="AA607" s="6"/>
      <c r="AB607" s="6"/>
      <c r="AC607" s="6"/>
      <c r="AD607" s="6"/>
      <c r="AE607" s="6"/>
      <c r="AF607" s="6"/>
      <c r="AG607" s="6"/>
      <c r="AH607" s="6"/>
      <c r="AI607" s="6"/>
      <c r="AJ607" s="6"/>
      <c r="AK607" s="6"/>
      <c r="AL607" s="6"/>
      <c r="AM607" s="6"/>
      <c r="AN607" s="6"/>
      <c r="AO607" s="6"/>
      <c r="AP607" s="6"/>
    </row>
    <row r="608" spans="1:42" ht="11.25" customHeight="1" x14ac:dyDescent="0.3">
      <c r="A608" s="26">
        <v>602</v>
      </c>
      <c r="B608" s="27" t="s">
        <v>2316</v>
      </c>
      <c r="C608" s="63">
        <v>10</v>
      </c>
      <c r="D608" s="29">
        <v>250</v>
      </c>
      <c r="E608" s="30"/>
      <c r="F608" s="31">
        <f t="shared" si="3"/>
        <v>0</v>
      </c>
      <c r="G608" s="32" t="s">
        <v>1134</v>
      </c>
      <c r="H608" s="83"/>
      <c r="I608" s="34" t="s">
        <v>469</v>
      </c>
      <c r="J608" s="97" t="s">
        <v>1927</v>
      </c>
      <c r="K608" s="35">
        <v>9786176798491</v>
      </c>
      <c r="L608" s="35">
        <v>2020</v>
      </c>
      <c r="M608" s="35">
        <v>10</v>
      </c>
      <c r="N608" s="97" t="s">
        <v>2150</v>
      </c>
      <c r="O608" s="27" t="s">
        <v>2317</v>
      </c>
      <c r="P608" s="35">
        <v>216827</v>
      </c>
      <c r="Q608" s="36" t="s">
        <v>2318</v>
      </c>
      <c r="R608" s="98">
        <v>0.43</v>
      </c>
      <c r="S608" s="35">
        <v>328</v>
      </c>
      <c r="T608" s="35">
        <v>145</v>
      </c>
      <c r="U608" s="35">
        <v>200</v>
      </c>
      <c r="V608" s="34" t="s">
        <v>132</v>
      </c>
      <c r="W608" s="34" t="s">
        <v>77</v>
      </c>
      <c r="X608" s="6"/>
      <c r="Y608" s="6"/>
      <c r="Z608" s="6"/>
      <c r="AA608" s="6"/>
      <c r="AB608" s="6"/>
      <c r="AC608" s="6"/>
      <c r="AD608" s="6"/>
      <c r="AE608" s="6"/>
      <c r="AF608" s="6"/>
      <c r="AG608" s="6"/>
      <c r="AH608" s="6"/>
      <c r="AI608" s="6"/>
      <c r="AJ608" s="6"/>
      <c r="AK608" s="6"/>
      <c r="AL608" s="6"/>
      <c r="AM608" s="6"/>
      <c r="AN608" s="6"/>
      <c r="AO608" s="6"/>
      <c r="AP608" s="6"/>
    </row>
    <row r="609" spans="1:42" ht="11.25" hidden="1" customHeight="1" x14ac:dyDescent="0.3">
      <c r="A609" s="26">
        <v>603</v>
      </c>
      <c r="B609" s="49" t="s">
        <v>2319</v>
      </c>
      <c r="C609" s="50">
        <v>10</v>
      </c>
      <c r="D609" s="51">
        <v>220</v>
      </c>
      <c r="E609" s="30"/>
      <c r="F609" s="52">
        <f t="shared" si="3"/>
        <v>0</v>
      </c>
      <c r="G609" s="53" t="s">
        <v>1134</v>
      </c>
      <c r="H609" s="77" t="s">
        <v>60</v>
      </c>
      <c r="I609" s="55" t="s">
        <v>2320</v>
      </c>
      <c r="J609" s="100" t="s">
        <v>2028</v>
      </c>
      <c r="K609" s="56">
        <v>9789664481950</v>
      </c>
      <c r="L609" s="56">
        <v>2023</v>
      </c>
      <c r="M609" s="56">
        <v>10</v>
      </c>
      <c r="N609" s="100" t="s">
        <v>2150</v>
      </c>
      <c r="O609" s="49" t="s">
        <v>2321</v>
      </c>
      <c r="P609" s="56">
        <v>200914</v>
      </c>
      <c r="Q609" s="57" t="s">
        <v>2322</v>
      </c>
      <c r="R609" s="58"/>
      <c r="S609" s="56">
        <v>48</v>
      </c>
      <c r="T609" s="56">
        <v>205</v>
      </c>
      <c r="U609" s="56">
        <v>240</v>
      </c>
      <c r="V609" s="55" t="s">
        <v>1286</v>
      </c>
      <c r="W609" s="55" t="s">
        <v>38</v>
      </c>
      <c r="X609" s="6"/>
      <c r="Y609" s="6"/>
      <c r="Z609" s="6"/>
      <c r="AA609" s="6"/>
      <c r="AB609" s="6"/>
      <c r="AC609" s="6"/>
      <c r="AD609" s="6"/>
      <c r="AE609" s="6"/>
      <c r="AF609" s="6"/>
      <c r="AG609" s="6"/>
      <c r="AH609" s="6"/>
      <c r="AI609" s="6"/>
      <c r="AJ609" s="6"/>
      <c r="AK609" s="6"/>
      <c r="AL609" s="6"/>
      <c r="AM609" s="6"/>
      <c r="AN609" s="6"/>
      <c r="AO609" s="6"/>
      <c r="AP609" s="6"/>
    </row>
    <row r="610" spans="1:42" ht="11.25" customHeight="1" x14ac:dyDescent="0.3">
      <c r="A610" s="26">
        <v>604</v>
      </c>
      <c r="B610" s="38" t="s">
        <v>2323</v>
      </c>
      <c r="C610" s="39">
        <v>20</v>
      </c>
      <c r="D610" s="40">
        <v>180</v>
      </c>
      <c r="E610" s="30"/>
      <c r="F610" s="41">
        <f t="shared" si="3"/>
        <v>0</v>
      </c>
      <c r="G610" s="42" t="s">
        <v>1134</v>
      </c>
      <c r="H610" s="42"/>
      <c r="I610" s="44" t="s">
        <v>2310</v>
      </c>
      <c r="J610" s="44" t="s">
        <v>2028</v>
      </c>
      <c r="K610" s="45">
        <v>9789664482216</v>
      </c>
      <c r="L610" s="45">
        <v>2023</v>
      </c>
      <c r="M610" s="45">
        <v>10</v>
      </c>
      <c r="N610" s="44" t="s">
        <v>2150</v>
      </c>
      <c r="O610" s="38" t="s">
        <v>2324</v>
      </c>
      <c r="P610" s="45">
        <v>200781</v>
      </c>
      <c r="Q610" s="46" t="s">
        <v>2325</v>
      </c>
      <c r="R610" s="48">
        <v>0.22500000000000001</v>
      </c>
      <c r="S610" s="45">
        <v>176</v>
      </c>
      <c r="T610" s="45">
        <v>130</v>
      </c>
      <c r="U610" s="45">
        <v>200</v>
      </c>
      <c r="V610" s="44" t="s">
        <v>223</v>
      </c>
      <c r="W610" s="44" t="s">
        <v>77</v>
      </c>
      <c r="X610" s="6"/>
      <c r="Y610" s="6"/>
      <c r="Z610" s="6"/>
      <c r="AA610" s="6"/>
      <c r="AB610" s="6"/>
      <c r="AC610" s="6"/>
      <c r="AD610" s="6"/>
      <c r="AE610" s="6"/>
      <c r="AF610" s="6"/>
      <c r="AG610" s="6"/>
      <c r="AH610" s="6"/>
      <c r="AI610" s="6"/>
      <c r="AJ610" s="6"/>
      <c r="AK610" s="6"/>
      <c r="AL610" s="6"/>
      <c r="AM610" s="6"/>
      <c r="AN610" s="6"/>
      <c r="AO610" s="6"/>
      <c r="AP610" s="6"/>
    </row>
    <row r="611" spans="1:42" ht="11.25" customHeight="1" x14ac:dyDescent="0.3">
      <c r="A611" s="26">
        <v>605</v>
      </c>
      <c r="B611" s="38" t="s">
        <v>2326</v>
      </c>
      <c r="C611" s="39">
        <v>20</v>
      </c>
      <c r="D611" s="40">
        <v>180</v>
      </c>
      <c r="E611" s="30"/>
      <c r="F611" s="41">
        <f t="shared" si="3"/>
        <v>0</v>
      </c>
      <c r="G611" s="42" t="s">
        <v>1126</v>
      </c>
      <c r="H611" s="42"/>
      <c r="I611" s="44" t="s">
        <v>2310</v>
      </c>
      <c r="J611" s="103" t="s">
        <v>1927</v>
      </c>
      <c r="K611" s="45">
        <v>9789664480427</v>
      </c>
      <c r="L611" s="45">
        <v>2022</v>
      </c>
      <c r="M611" s="45">
        <v>10</v>
      </c>
      <c r="N611" s="103" t="s">
        <v>2150</v>
      </c>
      <c r="O611" s="38" t="s">
        <v>2327</v>
      </c>
      <c r="P611" s="45">
        <v>175823</v>
      </c>
      <c r="Q611" s="46" t="s">
        <v>2328</v>
      </c>
      <c r="R611" s="48">
        <v>0.22</v>
      </c>
      <c r="S611" s="45">
        <v>176</v>
      </c>
      <c r="T611" s="45">
        <v>130</v>
      </c>
      <c r="U611" s="45">
        <v>200</v>
      </c>
      <c r="V611" s="44" t="s">
        <v>223</v>
      </c>
      <c r="W611" s="44" t="s">
        <v>77</v>
      </c>
      <c r="X611" s="6"/>
      <c r="Y611" s="6"/>
      <c r="Z611" s="6"/>
      <c r="AA611" s="6"/>
      <c r="AB611" s="6"/>
      <c r="AC611" s="6"/>
      <c r="AD611" s="6"/>
      <c r="AE611" s="6"/>
      <c r="AF611" s="6"/>
      <c r="AG611" s="6"/>
      <c r="AH611" s="6"/>
      <c r="AI611" s="6"/>
      <c r="AJ611" s="6"/>
      <c r="AK611" s="6"/>
      <c r="AL611" s="6"/>
      <c r="AM611" s="6"/>
      <c r="AN611" s="6"/>
      <c r="AO611" s="6"/>
      <c r="AP611" s="6"/>
    </row>
    <row r="612" spans="1:42" ht="11.25" customHeight="1" x14ac:dyDescent="0.3">
      <c r="A612" s="26">
        <v>606</v>
      </c>
      <c r="B612" s="38" t="s">
        <v>2329</v>
      </c>
      <c r="C612" s="39">
        <v>10</v>
      </c>
      <c r="D612" s="40">
        <v>180</v>
      </c>
      <c r="E612" s="30"/>
      <c r="F612" s="41">
        <f t="shared" si="3"/>
        <v>0</v>
      </c>
      <c r="G612" s="42" t="s">
        <v>1126</v>
      </c>
      <c r="H612" s="61"/>
      <c r="I612" s="44" t="s">
        <v>2310</v>
      </c>
      <c r="J612" s="103" t="s">
        <v>1927</v>
      </c>
      <c r="K612" s="45">
        <v>9786176795650</v>
      </c>
      <c r="L612" s="45">
        <v>2018</v>
      </c>
      <c r="M612" s="45">
        <v>8</v>
      </c>
      <c r="N612" s="103" t="s">
        <v>2150</v>
      </c>
      <c r="O612" s="38" t="s">
        <v>2330</v>
      </c>
      <c r="P612" s="45">
        <v>177639</v>
      </c>
      <c r="Q612" s="46" t="s">
        <v>2331</v>
      </c>
      <c r="R612" s="48">
        <v>0.21</v>
      </c>
      <c r="S612" s="45">
        <v>160</v>
      </c>
      <c r="T612" s="45">
        <v>130</v>
      </c>
      <c r="U612" s="45">
        <v>200</v>
      </c>
      <c r="V612" s="44" t="s">
        <v>223</v>
      </c>
      <c r="W612" s="44" t="s">
        <v>77</v>
      </c>
      <c r="X612" s="6"/>
      <c r="Y612" s="6"/>
      <c r="Z612" s="6"/>
      <c r="AA612" s="6"/>
      <c r="AB612" s="6"/>
      <c r="AC612" s="6"/>
      <c r="AD612" s="6"/>
      <c r="AE612" s="6"/>
      <c r="AF612" s="6"/>
      <c r="AG612" s="6"/>
      <c r="AH612" s="6"/>
      <c r="AI612" s="6"/>
      <c r="AJ612" s="6"/>
      <c r="AK612" s="6"/>
      <c r="AL612" s="6"/>
      <c r="AM612" s="6"/>
      <c r="AN612" s="6"/>
      <c r="AO612" s="6"/>
      <c r="AP612" s="6"/>
    </row>
    <row r="613" spans="1:42" ht="11.25" hidden="1" customHeight="1" x14ac:dyDescent="0.3">
      <c r="A613" s="26">
        <v>607</v>
      </c>
      <c r="B613" s="38" t="s">
        <v>2332</v>
      </c>
      <c r="C613" s="39">
        <v>20</v>
      </c>
      <c r="D613" s="40">
        <v>70</v>
      </c>
      <c r="E613" s="30"/>
      <c r="F613" s="41">
        <f t="shared" si="3"/>
        <v>0</v>
      </c>
      <c r="G613" s="42" t="s">
        <v>1134</v>
      </c>
      <c r="H613" s="61" t="s">
        <v>60</v>
      </c>
      <c r="I613" s="44" t="s">
        <v>2310</v>
      </c>
      <c r="J613" s="103" t="s">
        <v>1927</v>
      </c>
      <c r="K613" s="45">
        <v>9786176791676</v>
      </c>
      <c r="L613" s="45">
        <v>2015</v>
      </c>
      <c r="M613" s="45">
        <v>10</v>
      </c>
      <c r="N613" s="103" t="s">
        <v>2150</v>
      </c>
      <c r="O613" s="38" t="s">
        <v>2333</v>
      </c>
      <c r="P613" s="45">
        <v>109558</v>
      </c>
      <c r="Q613" s="46" t="s">
        <v>2334</v>
      </c>
      <c r="R613" s="48">
        <v>0.185</v>
      </c>
      <c r="S613" s="45">
        <v>128</v>
      </c>
      <c r="T613" s="45">
        <v>130</v>
      </c>
      <c r="U613" s="45">
        <v>200</v>
      </c>
      <c r="V613" s="44" t="s">
        <v>223</v>
      </c>
      <c r="W613" s="44" t="s">
        <v>77</v>
      </c>
      <c r="X613" s="6"/>
      <c r="Y613" s="6"/>
      <c r="Z613" s="6"/>
      <c r="AA613" s="6"/>
      <c r="AB613" s="6"/>
      <c r="AC613" s="6"/>
      <c r="AD613" s="6"/>
      <c r="AE613" s="6"/>
      <c r="AF613" s="6"/>
      <c r="AG613" s="6"/>
      <c r="AH613" s="6"/>
      <c r="AI613" s="6"/>
      <c r="AJ613" s="6"/>
      <c r="AK613" s="6"/>
      <c r="AL613" s="6"/>
      <c r="AM613" s="6"/>
      <c r="AN613" s="6"/>
      <c r="AO613" s="6"/>
      <c r="AP613" s="6"/>
    </row>
    <row r="614" spans="1:42" ht="11.25" hidden="1" customHeight="1" x14ac:dyDescent="0.3">
      <c r="A614" s="26">
        <v>608</v>
      </c>
      <c r="B614" s="38" t="s">
        <v>2335</v>
      </c>
      <c r="C614" s="39">
        <v>20</v>
      </c>
      <c r="D614" s="40">
        <v>100</v>
      </c>
      <c r="E614" s="30"/>
      <c r="F614" s="41">
        <f t="shared" si="3"/>
        <v>0</v>
      </c>
      <c r="G614" s="42" t="s">
        <v>1134</v>
      </c>
      <c r="H614" s="61" t="s">
        <v>60</v>
      </c>
      <c r="I614" s="44" t="s">
        <v>2310</v>
      </c>
      <c r="J614" s="103" t="s">
        <v>1927</v>
      </c>
      <c r="K614" s="45">
        <v>9786176797173</v>
      </c>
      <c r="L614" s="45">
        <v>2019</v>
      </c>
      <c r="M614" s="45">
        <v>9</v>
      </c>
      <c r="N614" s="103" t="s">
        <v>2150</v>
      </c>
      <c r="O614" s="38" t="s">
        <v>2336</v>
      </c>
      <c r="P614" s="45">
        <v>149791</v>
      </c>
      <c r="Q614" s="46" t="s">
        <v>2337</v>
      </c>
      <c r="R614" s="48">
        <v>0.22500000000000001</v>
      </c>
      <c r="S614" s="45">
        <v>152</v>
      </c>
      <c r="T614" s="45">
        <v>130</v>
      </c>
      <c r="U614" s="45">
        <v>200</v>
      </c>
      <c r="V614" s="44" t="s">
        <v>223</v>
      </c>
      <c r="W614" s="44" t="s">
        <v>77</v>
      </c>
      <c r="X614" s="6"/>
      <c r="Y614" s="6"/>
      <c r="Z614" s="6"/>
      <c r="AA614" s="6"/>
      <c r="AB614" s="6"/>
      <c r="AC614" s="6"/>
      <c r="AD614" s="6"/>
      <c r="AE614" s="6"/>
      <c r="AF614" s="6"/>
      <c r="AG614" s="6"/>
      <c r="AH614" s="6"/>
      <c r="AI614" s="6"/>
      <c r="AJ614" s="6"/>
      <c r="AK614" s="6"/>
      <c r="AL614" s="6"/>
      <c r="AM614" s="6"/>
      <c r="AN614" s="6"/>
      <c r="AO614" s="6"/>
      <c r="AP614" s="6"/>
    </row>
    <row r="615" spans="1:42" ht="11.25" hidden="1" customHeight="1" x14ac:dyDescent="0.3">
      <c r="A615" s="26">
        <v>609</v>
      </c>
      <c r="B615" s="38" t="s">
        <v>2338</v>
      </c>
      <c r="C615" s="39">
        <v>10</v>
      </c>
      <c r="D615" s="40">
        <v>100</v>
      </c>
      <c r="E615" s="30"/>
      <c r="F615" s="41">
        <f t="shared" si="3"/>
        <v>0</v>
      </c>
      <c r="G615" s="42" t="s">
        <v>1134</v>
      </c>
      <c r="H615" s="61" t="s">
        <v>60</v>
      </c>
      <c r="I615" s="44" t="s">
        <v>2310</v>
      </c>
      <c r="J615" s="103" t="s">
        <v>1927</v>
      </c>
      <c r="K615" s="45">
        <v>9786176798354</v>
      </c>
      <c r="L615" s="45">
        <v>2020</v>
      </c>
      <c r="M615" s="45">
        <v>12</v>
      </c>
      <c r="N615" s="103" t="s">
        <v>2150</v>
      </c>
      <c r="O615" s="38" t="s">
        <v>2339</v>
      </c>
      <c r="P615" s="45">
        <v>142332</v>
      </c>
      <c r="Q615" s="46" t="s">
        <v>2340</v>
      </c>
      <c r="R615" s="48">
        <v>0.26400000000000001</v>
      </c>
      <c r="S615" s="45">
        <v>192</v>
      </c>
      <c r="T615" s="45">
        <v>130</v>
      </c>
      <c r="U615" s="45">
        <v>200</v>
      </c>
      <c r="V615" s="44" t="s">
        <v>223</v>
      </c>
      <c r="W615" s="44" t="s">
        <v>77</v>
      </c>
      <c r="X615" s="6"/>
      <c r="Y615" s="6"/>
      <c r="Z615" s="6"/>
      <c r="AA615" s="6"/>
      <c r="AB615" s="6"/>
      <c r="AC615" s="6"/>
      <c r="AD615" s="6"/>
      <c r="AE615" s="6"/>
      <c r="AF615" s="6"/>
      <c r="AG615" s="6"/>
      <c r="AH615" s="6"/>
      <c r="AI615" s="6"/>
      <c r="AJ615" s="6"/>
      <c r="AK615" s="6"/>
      <c r="AL615" s="6"/>
      <c r="AM615" s="6"/>
      <c r="AN615" s="6"/>
      <c r="AO615" s="6"/>
      <c r="AP615" s="6"/>
    </row>
    <row r="616" spans="1:42" ht="11.25" customHeight="1" x14ac:dyDescent="0.3">
      <c r="A616" s="26">
        <v>610</v>
      </c>
      <c r="B616" s="38" t="s">
        <v>2341</v>
      </c>
      <c r="C616" s="39">
        <v>10</v>
      </c>
      <c r="D616" s="40">
        <v>300</v>
      </c>
      <c r="E616" s="30"/>
      <c r="F616" s="41">
        <f t="shared" si="3"/>
        <v>0</v>
      </c>
      <c r="G616" s="42" t="s">
        <v>1134</v>
      </c>
      <c r="H616" s="43"/>
      <c r="I616" s="44" t="s">
        <v>2342</v>
      </c>
      <c r="J616" s="103" t="s">
        <v>2199</v>
      </c>
      <c r="K616" s="45">
        <v>9789664481721</v>
      </c>
      <c r="L616" s="45">
        <v>2023</v>
      </c>
      <c r="M616" s="45">
        <v>7</v>
      </c>
      <c r="N616" s="103" t="s">
        <v>2150</v>
      </c>
      <c r="O616" s="38" t="s">
        <v>2343</v>
      </c>
      <c r="P616" s="45">
        <v>195850</v>
      </c>
      <c r="Q616" s="46" t="s">
        <v>2344</v>
      </c>
      <c r="R616" s="47">
        <v>0.42199999999999999</v>
      </c>
      <c r="S616" s="45">
        <v>360</v>
      </c>
      <c r="T616" s="45">
        <v>130</v>
      </c>
      <c r="U616" s="45">
        <v>200</v>
      </c>
      <c r="V616" s="44" t="s">
        <v>223</v>
      </c>
      <c r="W616" s="44" t="s">
        <v>77</v>
      </c>
      <c r="X616" s="6"/>
      <c r="Y616" s="6"/>
      <c r="Z616" s="6"/>
      <c r="AA616" s="6"/>
      <c r="AB616" s="6"/>
      <c r="AC616" s="6"/>
      <c r="AD616" s="6"/>
      <c r="AE616" s="6"/>
      <c r="AF616" s="6"/>
      <c r="AG616" s="6"/>
      <c r="AH616" s="6"/>
      <c r="AI616" s="6"/>
      <c r="AJ616" s="6"/>
      <c r="AK616" s="6"/>
      <c r="AL616" s="6"/>
      <c r="AM616" s="6"/>
      <c r="AN616" s="6"/>
      <c r="AO616" s="6"/>
      <c r="AP616" s="6"/>
    </row>
    <row r="617" spans="1:42" ht="11.25" hidden="1" customHeight="1" x14ac:dyDescent="0.3">
      <c r="A617" s="26">
        <v>611</v>
      </c>
      <c r="B617" s="38" t="s">
        <v>2345</v>
      </c>
      <c r="C617" s="39" t="s">
        <v>2346</v>
      </c>
      <c r="D617" s="40">
        <v>220</v>
      </c>
      <c r="E617" s="30"/>
      <c r="F617" s="41">
        <f t="shared" si="3"/>
        <v>0</v>
      </c>
      <c r="G617" s="42" t="s">
        <v>1134</v>
      </c>
      <c r="H617" s="60" t="s">
        <v>60</v>
      </c>
      <c r="I617" s="44" t="s">
        <v>142</v>
      </c>
      <c r="J617" s="103" t="s">
        <v>2028</v>
      </c>
      <c r="K617" s="45">
        <v>9789662909302</v>
      </c>
      <c r="L617" s="45">
        <v>2008</v>
      </c>
      <c r="M617" s="45">
        <v>5</v>
      </c>
      <c r="N617" s="103" t="s">
        <v>2150</v>
      </c>
      <c r="O617" s="38" t="s">
        <v>2347</v>
      </c>
      <c r="P617" s="45">
        <v>34131</v>
      </c>
      <c r="Q617" s="46" t="s">
        <v>2348</v>
      </c>
      <c r="R617" s="47">
        <v>0.29499999999999998</v>
      </c>
      <c r="S617" s="45">
        <v>232</v>
      </c>
      <c r="T617" s="45">
        <v>145</v>
      </c>
      <c r="U617" s="45">
        <v>200</v>
      </c>
      <c r="V617" s="44" t="s">
        <v>132</v>
      </c>
      <c r="W617" s="44" t="s">
        <v>77</v>
      </c>
      <c r="X617" s="6"/>
      <c r="Y617" s="6"/>
      <c r="Z617" s="6"/>
      <c r="AA617" s="6"/>
      <c r="AB617" s="6"/>
      <c r="AC617" s="6"/>
      <c r="AD617" s="6"/>
      <c r="AE617" s="6"/>
      <c r="AF617" s="6"/>
      <c r="AG617" s="6"/>
      <c r="AH617" s="6"/>
      <c r="AI617" s="6"/>
      <c r="AJ617" s="6"/>
      <c r="AK617" s="6"/>
      <c r="AL617" s="6"/>
      <c r="AM617" s="6"/>
      <c r="AN617" s="6"/>
      <c r="AO617" s="6"/>
      <c r="AP617" s="6"/>
    </row>
    <row r="618" spans="1:42" ht="11.25" customHeight="1" x14ac:dyDescent="0.3">
      <c r="A618" s="26">
        <v>612</v>
      </c>
      <c r="B618" s="38" t="s">
        <v>2349</v>
      </c>
      <c r="C618" s="39">
        <v>10</v>
      </c>
      <c r="D618" s="40">
        <v>220</v>
      </c>
      <c r="E618" s="30"/>
      <c r="F618" s="41">
        <f t="shared" si="3"/>
        <v>0</v>
      </c>
      <c r="G618" s="42" t="s">
        <v>1134</v>
      </c>
      <c r="H618" s="42"/>
      <c r="I618" s="44" t="s">
        <v>142</v>
      </c>
      <c r="J618" s="103" t="s">
        <v>2028</v>
      </c>
      <c r="K618" s="45">
        <v>9789662909456</v>
      </c>
      <c r="L618" s="45">
        <v>2009</v>
      </c>
      <c r="M618" s="45">
        <v>9</v>
      </c>
      <c r="N618" s="103" t="s">
        <v>2150</v>
      </c>
      <c r="O618" s="38" t="s">
        <v>2350</v>
      </c>
      <c r="P618" s="45">
        <v>27515</v>
      </c>
      <c r="Q618" s="46" t="s">
        <v>2351</v>
      </c>
      <c r="R618" s="48">
        <v>0.29499999999999998</v>
      </c>
      <c r="S618" s="45">
        <v>232</v>
      </c>
      <c r="T618" s="45">
        <v>145</v>
      </c>
      <c r="U618" s="45">
        <v>200</v>
      </c>
      <c r="V618" s="44" t="s">
        <v>132</v>
      </c>
      <c r="W618" s="44" t="s">
        <v>77</v>
      </c>
      <c r="X618" s="6"/>
      <c r="Y618" s="6"/>
      <c r="Z618" s="6"/>
      <c r="AA618" s="6"/>
      <c r="AB618" s="6"/>
      <c r="AC618" s="6"/>
      <c r="AD618" s="6"/>
      <c r="AE618" s="6"/>
      <c r="AF618" s="6"/>
      <c r="AG618" s="6"/>
      <c r="AH618" s="6"/>
      <c r="AI618" s="6"/>
      <c r="AJ618" s="6"/>
      <c r="AK618" s="6"/>
      <c r="AL618" s="6"/>
      <c r="AM618" s="6"/>
      <c r="AN618" s="6"/>
      <c r="AO618" s="6"/>
      <c r="AP618" s="6"/>
    </row>
    <row r="619" spans="1:42" ht="11.25" customHeight="1" x14ac:dyDescent="0.3">
      <c r="A619" s="26">
        <v>613</v>
      </c>
      <c r="B619" s="38" t="s">
        <v>2352</v>
      </c>
      <c r="C619" s="39">
        <v>10</v>
      </c>
      <c r="D619" s="40">
        <v>320</v>
      </c>
      <c r="E619" s="30"/>
      <c r="F619" s="41">
        <f t="shared" si="3"/>
        <v>0</v>
      </c>
      <c r="G619" s="42" t="s">
        <v>1134</v>
      </c>
      <c r="H619" s="42"/>
      <c r="I619" s="44" t="s">
        <v>2353</v>
      </c>
      <c r="J619" s="103" t="s">
        <v>2028</v>
      </c>
      <c r="K619" s="45">
        <v>9789664480168</v>
      </c>
      <c r="L619" s="45">
        <v>2023</v>
      </c>
      <c r="M619" s="45">
        <v>3</v>
      </c>
      <c r="N619" s="103" t="s">
        <v>2150</v>
      </c>
      <c r="O619" s="38" t="s">
        <v>2354</v>
      </c>
      <c r="P619" s="45">
        <v>186269</v>
      </c>
      <c r="Q619" s="46" t="s">
        <v>2355</v>
      </c>
      <c r="R619" s="48">
        <v>0.35499999999999998</v>
      </c>
      <c r="S619" s="45">
        <v>160</v>
      </c>
      <c r="T619" s="45">
        <v>153</v>
      </c>
      <c r="U619" s="45">
        <v>216</v>
      </c>
      <c r="V619" s="44" t="s">
        <v>2356</v>
      </c>
      <c r="W619" s="44" t="s">
        <v>38</v>
      </c>
      <c r="X619" s="6"/>
      <c r="Y619" s="6"/>
      <c r="Z619" s="6"/>
      <c r="AA619" s="6"/>
      <c r="AB619" s="6"/>
      <c r="AC619" s="6"/>
      <c r="AD619" s="6"/>
      <c r="AE619" s="6"/>
      <c r="AF619" s="6"/>
      <c r="AG619" s="6"/>
      <c r="AH619" s="6"/>
      <c r="AI619" s="6"/>
      <c r="AJ619" s="6"/>
      <c r="AK619" s="6"/>
      <c r="AL619" s="6"/>
      <c r="AM619" s="6"/>
      <c r="AN619" s="6"/>
      <c r="AO619" s="6"/>
      <c r="AP619" s="6"/>
    </row>
    <row r="620" spans="1:42" ht="11.25" customHeight="1" x14ac:dyDescent="0.3">
      <c r="A620" s="26">
        <v>614</v>
      </c>
      <c r="B620" s="49" t="s">
        <v>2357</v>
      </c>
      <c r="C620" s="50">
        <v>8</v>
      </c>
      <c r="D620" s="51">
        <v>300</v>
      </c>
      <c r="E620" s="30"/>
      <c r="F620" s="52">
        <f t="shared" si="3"/>
        <v>0</v>
      </c>
      <c r="G620" s="53" t="s">
        <v>1134</v>
      </c>
      <c r="H620" s="54" t="s">
        <v>49</v>
      </c>
      <c r="I620" s="55" t="s">
        <v>1911</v>
      </c>
      <c r="J620" s="100" t="s">
        <v>2028</v>
      </c>
      <c r="K620" s="56">
        <v>9789664481127</v>
      </c>
      <c r="L620" s="56">
        <v>2023</v>
      </c>
      <c r="M620" s="57">
        <v>11</v>
      </c>
      <c r="N620" s="100" t="s">
        <v>2150</v>
      </c>
      <c r="O620" s="49" t="s">
        <v>2358</v>
      </c>
      <c r="P620" s="56">
        <v>201011</v>
      </c>
      <c r="Q620" s="57" t="s">
        <v>2359</v>
      </c>
      <c r="R620" s="78">
        <v>0.48199999999999998</v>
      </c>
      <c r="S620" s="56">
        <v>64</v>
      </c>
      <c r="T620" s="56">
        <v>220</v>
      </c>
      <c r="U620" s="56">
        <v>290</v>
      </c>
      <c r="V620" s="55" t="s">
        <v>1177</v>
      </c>
      <c r="W620" s="55" t="s">
        <v>38</v>
      </c>
      <c r="X620" s="6"/>
      <c r="Y620" s="6"/>
      <c r="Z620" s="6"/>
      <c r="AA620" s="6"/>
      <c r="AB620" s="6"/>
      <c r="AC620" s="6"/>
      <c r="AD620" s="6"/>
      <c r="AE620" s="6"/>
      <c r="AF620" s="6"/>
      <c r="AG620" s="6"/>
      <c r="AH620" s="6"/>
      <c r="AI620" s="6"/>
      <c r="AJ620" s="6"/>
      <c r="AK620" s="6"/>
      <c r="AL620" s="6"/>
      <c r="AM620" s="6"/>
      <c r="AN620" s="6"/>
      <c r="AO620" s="6"/>
      <c r="AP620" s="6"/>
    </row>
    <row r="621" spans="1:42" ht="11.25" hidden="1" customHeight="1" x14ac:dyDescent="0.3">
      <c r="A621" s="26">
        <v>615</v>
      </c>
      <c r="B621" s="38" t="s">
        <v>2360</v>
      </c>
      <c r="C621" s="39">
        <v>10</v>
      </c>
      <c r="D621" s="40">
        <v>350</v>
      </c>
      <c r="E621" s="30"/>
      <c r="F621" s="41">
        <f t="shared" si="3"/>
        <v>0</v>
      </c>
      <c r="G621" s="42" t="s">
        <v>1134</v>
      </c>
      <c r="H621" s="60" t="s">
        <v>60</v>
      </c>
      <c r="I621" s="44" t="s">
        <v>2361</v>
      </c>
      <c r="J621" s="103" t="s">
        <v>2028</v>
      </c>
      <c r="K621" s="45">
        <v>9789664480175</v>
      </c>
      <c r="L621" s="45">
        <v>2022</v>
      </c>
      <c r="M621" s="45">
        <v>9</v>
      </c>
      <c r="N621" s="103" t="s">
        <v>2150</v>
      </c>
      <c r="O621" s="38" t="s">
        <v>2362</v>
      </c>
      <c r="P621" s="45">
        <v>176524</v>
      </c>
      <c r="Q621" s="46" t="s">
        <v>2363</v>
      </c>
      <c r="R621" s="48">
        <v>0.41799999999999998</v>
      </c>
      <c r="S621" s="45">
        <v>208</v>
      </c>
      <c r="T621" s="45">
        <v>145</v>
      </c>
      <c r="U621" s="45">
        <v>200</v>
      </c>
      <c r="V621" s="44" t="s">
        <v>132</v>
      </c>
      <c r="W621" s="44" t="s">
        <v>38</v>
      </c>
      <c r="X621" s="6"/>
      <c r="Y621" s="6"/>
      <c r="Z621" s="6"/>
      <c r="AA621" s="6"/>
      <c r="AB621" s="6"/>
      <c r="AC621" s="6"/>
      <c r="AD621" s="6"/>
      <c r="AE621" s="6"/>
      <c r="AF621" s="6"/>
      <c r="AG621" s="6"/>
      <c r="AH621" s="6"/>
      <c r="AI621" s="6"/>
      <c r="AJ621" s="6"/>
      <c r="AK621" s="6"/>
      <c r="AL621" s="6"/>
      <c r="AM621" s="6"/>
      <c r="AN621" s="6"/>
      <c r="AO621" s="6"/>
      <c r="AP621" s="6"/>
    </row>
    <row r="622" spans="1:42" ht="11.25" hidden="1" customHeight="1" x14ac:dyDescent="0.3">
      <c r="A622" s="26">
        <v>616</v>
      </c>
      <c r="B622" s="38" t="s">
        <v>2364</v>
      </c>
      <c r="C622" s="39">
        <v>10</v>
      </c>
      <c r="D622" s="40">
        <v>350</v>
      </c>
      <c r="E622" s="30"/>
      <c r="F622" s="41">
        <f t="shared" si="3"/>
        <v>0</v>
      </c>
      <c r="G622" s="42" t="s">
        <v>1134</v>
      </c>
      <c r="H622" s="60" t="s">
        <v>60</v>
      </c>
      <c r="I622" s="44" t="s">
        <v>2361</v>
      </c>
      <c r="J622" s="103" t="s">
        <v>2028</v>
      </c>
      <c r="K622" s="45">
        <v>9789664480182</v>
      </c>
      <c r="L622" s="45">
        <v>2022</v>
      </c>
      <c r="M622" s="45">
        <v>9</v>
      </c>
      <c r="N622" s="103" t="s">
        <v>2150</v>
      </c>
      <c r="O622" s="38" t="s">
        <v>2365</v>
      </c>
      <c r="P622" s="45">
        <v>176550</v>
      </c>
      <c r="Q622" s="46" t="s">
        <v>2366</v>
      </c>
      <c r="R622" s="48">
        <v>0.41799999999999998</v>
      </c>
      <c r="S622" s="45">
        <v>208</v>
      </c>
      <c r="T622" s="45">
        <v>145</v>
      </c>
      <c r="U622" s="45">
        <v>200</v>
      </c>
      <c r="V622" s="44" t="s">
        <v>132</v>
      </c>
      <c r="W622" s="44" t="s">
        <v>38</v>
      </c>
      <c r="X622" s="6"/>
      <c r="Y622" s="6"/>
      <c r="Z622" s="6"/>
      <c r="AA622" s="6"/>
      <c r="AB622" s="6"/>
      <c r="AC622" s="6"/>
      <c r="AD622" s="6"/>
      <c r="AE622" s="6"/>
      <c r="AF622" s="6"/>
      <c r="AG622" s="6"/>
      <c r="AH622" s="6"/>
      <c r="AI622" s="6"/>
      <c r="AJ622" s="6"/>
      <c r="AK622" s="6"/>
      <c r="AL622" s="6"/>
      <c r="AM622" s="6"/>
      <c r="AN622" s="6"/>
      <c r="AO622" s="6"/>
      <c r="AP622" s="6"/>
    </row>
    <row r="623" spans="1:42" ht="11.25" customHeight="1" x14ac:dyDescent="0.3">
      <c r="A623" s="26">
        <v>617</v>
      </c>
      <c r="B623" s="38" t="s">
        <v>2367</v>
      </c>
      <c r="C623" s="39">
        <v>10</v>
      </c>
      <c r="D623" s="40">
        <v>300</v>
      </c>
      <c r="E623" s="30"/>
      <c r="F623" s="41">
        <f t="shared" si="3"/>
        <v>0</v>
      </c>
      <c r="G623" s="42" t="s">
        <v>1134</v>
      </c>
      <c r="H623" s="42"/>
      <c r="I623" s="44" t="s">
        <v>2368</v>
      </c>
      <c r="J623" s="103" t="s">
        <v>2028</v>
      </c>
      <c r="K623" s="45">
        <v>9789664480335</v>
      </c>
      <c r="L623" s="45">
        <v>2022</v>
      </c>
      <c r="M623" s="45">
        <v>8</v>
      </c>
      <c r="N623" s="103" t="s">
        <v>2150</v>
      </c>
      <c r="O623" s="38" t="s">
        <v>2369</v>
      </c>
      <c r="P623" s="45">
        <v>173676</v>
      </c>
      <c r="Q623" s="46" t="s">
        <v>2370</v>
      </c>
      <c r="R623" s="48">
        <v>0.43</v>
      </c>
      <c r="S623" s="45">
        <v>56</v>
      </c>
      <c r="T623" s="45">
        <v>200</v>
      </c>
      <c r="U623" s="45">
        <v>248</v>
      </c>
      <c r="V623" s="44" t="s">
        <v>1251</v>
      </c>
      <c r="W623" s="44" t="s">
        <v>38</v>
      </c>
      <c r="X623" s="6"/>
      <c r="Y623" s="6"/>
      <c r="Z623" s="6"/>
      <c r="AA623" s="6"/>
      <c r="AB623" s="6"/>
      <c r="AC623" s="6"/>
      <c r="AD623" s="6"/>
      <c r="AE623" s="6"/>
      <c r="AF623" s="6"/>
      <c r="AG623" s="6"/>
      <c r="AH623" s="6"/>
      <c r="AI623" s="6"/>
      <c r="AJ623" s="6"/>
      <c r="AK623" s="6"/>
      <c r="AL623" s="6"/>
      <c r="AM623" s="6"/>
      <c r="AN623" s="6"/>
      <c r="AO623" s="6"/>
      <c r="AP623" s="6"/>
    </row>
    <row r="624" spans="1:42" ht="11.25" hidden="1" customHeight="1" x14ac:dyDescent="0.3">
      <c r="A624" s="26">
        <v>618</v>
      </c>
      <c r="B624" s="38" t="s">
        <v>2371</v>
      </c>
      <c r="C624" s="39">
        <v>10</v>
      </c>
      <c r="D624" s="40">
        <v>300</v>
      </c>
      <c r="E624" s="30"/>
      <c r="F624" s="41">
        <f t="shared" si="3"/>
        <v>0</v>
      </c>
      <c r="G624" s="42" t="s">
        <v>1134</v>
      </c>
      <c r="H624" s="60" t="s">
        <v>60</v>
      </c>
      <c r="I624" s="44" t="s">
        <v>2368</v>
      </c>
      <c r="J624" s="103" t="s">
        <v>2028</v>
      </c>
      <c r="K624" s="45">
        <v>9789664480700</v>
      </c>
      <c r="L624" s="45">
        <v>2022</v>
      </c>
      <c r="M624" s="45">
        <v>12</v>
      </c>
      <c r="N624" s="103" t="s">
        <v>2150</v>
      </c>
      <c r="O624" s="38" t="s">
        <v>2372</v>
      </c>
      <c r="P624" s="45">
        <v>179571</v>
      </c>
      <c r="Q624" s="46" t="s">
        <v>2373</v>
      </c>
      <c r="R624" s="48">
        <v>0.4</v>
      </c>
      <c r="S624" s="45">
        <v>56</v>
      </c>
      <c r="T624" s="45">
        <v>200</v>
      </c>
      <c r="U624" s="45">
        <v>248</v>
      </c>
      <c r="V624" s="44" t="s">
        <v>1251</v>
      </c>
      <c r="W624" s="44" t="s">
        <v>38</v>
      </c>
      <c r="X624" s="6"/>
      <c r="Y624" s="6"/>
      <c r="Z624" s="6"/>
      <c r="AA624" s="6"/>
      <c r="AB624" s="6"/>
      <c r="AC624" s="6"/>
      <c r="AD624" s="6"/>
      <c r="AE624" s="6"/>
      <c r="AF624" s="6"/>
      <c r="AG624" s="6"/>
      <c r="AH624" s="6"/>
      <c r="AI624" s="6"/>
      <c r="AJ624" s="6"/>
      <c r="AK624" s="6"/>
      <c r="AL624" s="6"/>
      <c r="AM624" s="6"/>
      <c r="AN624" s="6"/>
      <c r="AO624" s="6"/>
      <c r="AP624" s="6"/>
    </row>
    <row r="625" spans="1:42" ht="11.25" customHeight="1" x14ac:dyDescent="0.3">
      <c r="A625" s="26">
        <v>619</v>
      </c>
      <c r="B625" s="38" t="s">
        <v>2374</v>
      </c>
      <c r="C625" s="39">
        <v>10</v>
      </c>
      <c r="D625" s="40">
        <v>320</v>
      </c>
      <c r="E625" s="30"/>
      <c r="F625" s="41">
        <f t="shared" si="3"/>
        <v>0</v>
      </c>
      <c r="G625" s="42" t="s">
        <v>1126</v>
      </c>
      <c r="H625" s="42"/>
      <c r="I625" s="44" t="s">
        <v>2375</v>
      </c>
      <c r="J625" s="103" t="s">
        <v>2028</v>
      </c>
      <c r="K625" s="45">
        <v>9789664480519</v>
      </c>
      <c r="L625" s="45">
        <v>2022</v>
      </c>
      <c r="M625" s="45">
        <v>12</v>
      </c>
      <c r="N625" s="103" t="s">
        <v>2150</v>
      </c>
      <c r="O625" s="38" t="s">
        <v>2376</v>
      </c>
      <c r="P625" s="45">
        <v>177531</v>
      </c>
      <c r="Q625" s="46" t="s">
        <v>2377</v>
      </c>
      <c r="R625" s="48">
        <v>0.39</v>
      </c>
      <c r="S625" s="45">
        <v>72</v>
      </c>
      <c r="T625" s="45">
        <v>210</v>
      </c>
      <c r="U625" s="45">
        <v>250</v>
      </c>
      <c r="V625" s="44" t="s">
        <v>1661</v>
      </c>
      <c r="W625" s="44" t="s">
        <v>38</v>
      </c>
      <c r="X625" s="6"/>
      <c r="Y625" s="6"/>
      <c r="Z625" s="6"/>
      <c r="AA625" s="6"/>
      <c r="AB625" s="6"/>
      <c r="AC625" s="6"/>
      <c r="AD625" s="6"/>
      <c r="AE625" s="6"/>
      <c r="AF625" s="6"/>
      <c r="AG625" s="6"/>
      <c r="AH625" s="6"/>
      <c r="AI625" s="6"/>
      <c r="AJ625" s="6"/>
      <c r="AK625" s="6"/>
      <c r="AL625" s="6"/>
      <c r="AM625" s="6"/>
      <c r="AN625" s="6"/>
      <c r="AO625" s="6"/>
      <c r="AP625" s="6"/>
    </row>
    <row r="626" spans="1:42" ht="11.25" customHeight="1" x14ac:dyDescent="0.3">
      <c r="A626" s="26">
        <v>620</v>
      </c>
      <c r="B626" s="49" t="s">
        <v>2378</v>
      </c>
      <c r="C626" s="50">
        <v>10</v>
      </c>
      <c r="D626" s="51">
        <v>180</v>
      </c>
      <c r="E626" s="30"/>
      <c r="F626" s="52">
        <f t="shared" si="3"/>
        <v>0</v>
      </c>
      <c r="G626" s="53" t="s">
        <v>1126</v>
      </c>
      <c r="H626" s="54" t="s">
        <v>49</v>
      </c>
      <c r="I626" s="55" t="s">
        <v>2379</v>
      </c>
      <c r="J626" s="100" t="s">
        <v>2028</v>
      </c>
      <c r="K626" s="57">
        <v>9789664481417</v>
      </c>
      <c r="L626" s="56">
        <v>2023</v>
      </c>
      <c r="M626" s="57">
        <v>11</v>
      </c>
      <c r="N626" s="100" t="s">
        <v>2150</v>
      </c>
      <c r="O626" s="81" t="s">
        <v>2380</v>
      </c>
      <c r="P626" s="56">
        <v>201571</v>
      </c>
      <c r="Q626" s="57" t="s">
        <v>2381</v>
      </c>
      <c r="R626" s="58">
        <v>0.24199999999999999</v>
      </c>
      <c r="S626" s="56">
        <v>80</v>
      </c>
      <c r="T626" s="56">
        <v>145</v>
      </c>
      <c r="U626" s="56">
        <v>200</v>
      </c>
      <c r="V626" s="55" t="s">
        <v>132</v>
      </c>
      <c r="W626" s="55" t="s">
        <v>38</v>
      </c>
      <c r="X626" s="6"/>
      <c r="Y626" s="6"/>
      <c r="Z626" s="6"/>
      <c r="AA626" s="6"/>
      <c r="AB626" s="6"/>
      <c r="AC626" s="6"/>
      <c r="AD626" s="6"/>
      <c r="AE626" s="6"/>
      <c r="AF626" s="6"/>
      <c r="AG626" s="6"/>
      <c r="AH626" s="6"/>
      <c r="AI626" s="6"/>
      <c r="AJ626" s="6"/>
      <c r="AK626" s="6"/>
      <c r="AL626" s="6"/>
      <c r="AM626" s="6"/>
      <c r="AN626" s="6"/>
      <c r="AO626" s="6"/>
      <c r="AP626" s="6"/>
    </row>
    <row r="627" spans="1:42" ht="11.25" hidden="1" customHeight="1" x14ac:dyDescent="0.3">
      <c r="A627" s="26">
        <v>621</v>
      </c>
      <c r="B627" s="38" t="s">
        <v>2382</v>
      </c>
      <c r="C627" s="39">
        <v>5</v>
      </c>
      <c r="D627" s="40">
        <v>400</v>
      </c>
      <c r="E627" s="30"/>
      <c r="F627" s="41">
        <f t="shared" si="3"/>
        <v>0</v>
      </c>
      <c r="G627" s="42" t="s">
        <v>1126</v>
      </c>
      <c r="H627" s="61" t="s">
        <v>60</v>
      </c>
      <c r="I627" s="44" t="s">
        <v>2383</v>
      </c>
      <c r="J627" s="103" t="s">
        <v>2028</v>
      </c>
      <c r="K627" s="45">
        <v>9786176799269</v>
      </c>
      <c r="L627" s="45">
        <v>2022</v>
      </c>
      <c r="M627" s="45">
        <v>1</v>
      </c>
      <c r="N627" s="103" t="s">
        <v>2150</v>
      </c>
      <c r="O627" s="38" t="s">
        <v>2384</v>
      </c>
      <c r="P627" s="45">
        <v>160721</v>
      </c>
      <c r="Q627" s="46" t="s">
        <v>2385</v>
      </c>
      <c r="R627" s="48">
        <v>0.92500000000000004</v>
      </c>
      <c r="S627" s="45">
        <v>256</v>
      </c>
      <c r="T627" s="45">
        <v>190</v>
      </c>
      <c r="U627" s="45">
        <v>250</v>
      </c>
      <c r="V627" s="44" t="s">
        <v>44</v>
      </c>
      <c r="W627" s="44" t="s">
        <v>38</v>
      </c>
      <c r="X627" s="6"/>
      <c r="Y627" s="6"/>
      <c r="Z627" s="6"/>
      <c r="AA627" s="6"/>
      <c r="AB627" s="6"/>
      <c r="AC627" s="6"/>
      <c r="AD627" s="6"/>
      <c r="AE627" s="6"/>
      <c r="AF627" s="6"/>
      <c r="AG627" s="6"/>
      <c r="AH627" s="6"/>
      <c r="AI627" s="6"/>
      <c r="AJ627" s="6"/>
      <c r="AK627" s="6"/>
      <c r="AL627" s="6"/>
      <c r="AM627" s="6"/>
      <c r="AN627" s="6"/>
      <c r="AO627" s="6"/>
      <c r="AP627" s="6"/>
    </row>
    <row r="628" spans="1:42" ht="11.25" hidden="1" customHeight="1" x14ac:dyDescent="0.3">
      <c r="A628" s="26">
        <v>622</v>
      </c>
      <c r="B628" s="38" t="s">
        <v>2386</v>
      </c>
      <c r="C628" s="39">
        <v>10</v>
      </c>
      <c r="D628" s="40">
        <v>320</v>
      </c>
      <c r="E628" s="30"/>
      <c r="F628" s="41">
        <f t="shared" si="3"/>
        <v>0</v>
      </c>
      <c r="G628" s="42" t="s">
        <v>1126</v>
      </c>
      <c r="H628" s="61" t="s">
        <v>60</v>
      </c>
      <c r="I628" s="44" t="s">
        <v>2387</v>
      </c>
      <c r="J628" s="103" t="s">
        <v>2028</v>
      </c>
      <c r="K628" s="45">
        <v>9789666799749</v>
      </c>
      <c r="L628" s="45">
        <v>2021</v>
      </c>
      <c r="M628" s="45">
        <v>12</v>
      </c>
      <c r="N628" s="103" t="s">
        <v>2150</v>
      </c>
      <c r="O628" s="38" t="s">
        <v>2388</v>
      </c>
      <c r="P628" s="45">
        <v>160143</v>
      </c>
      <c r="Q628" s="46" t="s">
        <v>2389</v>
      </c>
      <c r="R628" s="48">
        <v>0.54200000000000004</v>
      </c>
      <c r="S628" s="45">
        <v>256</v>
      </c>
      <c r="T628" s="45">
        <v>150</v>
      </c>
      <c r="U628" s="45">
        <v>200</v>
      </c>
      <c r="V628" s="44" t="s">
        <v>325</v>
      </c>
      <c r="W628" s="44" t="s">
        <v>38</v>
      </c>
      <c r="X628" s="6"/>
      <c r="Y628" s="6"/>
      <c r="Z628" s="6"/>
      <c r="AA628" s="6"/>
      <c r="AB628" s="6"/>
      <c r="AC628" s="6"/>
      <c r="AD628" s="6"/>
      <c r="AE628" s="6"/>
      <c r="AF628" s="6"/>
      <c r="AG628" s="6"/>
      <c r="AH628" s="6"/>
      <c r="AI628" s="6"/>
      <c r="AJ628" s="6"/>
      <c r="AK628" s="6"/>
      <c r="AL628" s="6"/>
      <c r="AM628" s="6"/>
      <c r="AN628" s="6"/>
      <c r="AO628" s="6"/>
      <c r="AP628" s="6"/>
    </row>
    <row r="629" spans="1:42" ht="11.25" customHeight="1" x14ac:dyDescent="0.3">
      <c r="A629" s="26">
        <v>623</v>
      </c>
      <c r="B629" s="38" t="s">
        <v>2390</v>
      </c>
      <c r="C629" s="39">
        <v>10</v>
      </c>
      <c r="D629" s="40">
        <v>220</v>
      </c>
      <c r="E629" s="30"/>
      <c r="F629" s="41">
        <f t="shared" si="3"/>
        <v>0</v>
      </c>
      <c r="G629" s="42" t="s">
        <v>1126</v>
      </c>
      <c r="H629" s="60"/>
      <c r="I629" s="44" t="s">
        <v>2391</v>
      </c>
      <c r="J629" s="103" t="s">
        <v>2028</v>
      </c>
      <c r="K629" s="45">
        <v>9786176791645</v>
      </c>
      <c r="L629" s="45">
        <v>2015</v>
      </c>
      <c r="M629" s="45">
        <v>7</v>
      </c>
      <c r="N629" s="103" t="s">
        <v>2150</v>
      </c>
      <c r="O629" s="38" t="s">
        <v>2392</v>
      </c>
      <c r="P629" s="45">
        <v>62366</v>
      </c>
      <c r="Q629" s="46" t="s">
        <v>2393</v>
      </c>
      <c r="R629" s="48">
        <v>0.34499999999999997</v>
      </c>
      <c r="S629" s="45">
        <v>264</v>
      </c>
      <c r="T629" s="45">
        <v>145</v>
      </c>
      <c r="U629" s="45">
        <v>200</v>
      </c>
      <c r="V629" s="44" t="s">
        <v>132</v>
      </c>
      <c r="W629" s="44" t="s">
        <v>77</v>
      </c>
      <c r="X629" s="6"/>
      <c r="Y629" s="6"/>
      <c r="Z629" s="6"/>
      <c r="AA629" s="6"/>
      <c r="AB629" s="6"/>
      <c r="AC629" s="6"/>
      <c r="AD629" s="6"/>
      <c r="AE629" s="6"/>
      <c r="AF629" s="6"/>
      <c r="AG629" s="6"/>
      <c r="AH629" s="6"/>
      <c r="AI629" s="6"/>
      <c r="AJ629" s="6"/>
      <c r="AK629" s="6"/>
      <c r="AL629" s="6"/>
      <c r="AM629" s="6"/>
      <c r="AN629" s="6"/>
      <c r="AO629" s="6"/>
      <c r="AP629" s="6"/>
    </row>
    <row r="630" spans="1:42" ht="11.25" customHeight="1" x14ac:dyDescent="0.3">
      <c r="A630" s="26">
        <v>624</v>
      </c>
      <c r="B630" s="38" t="s">
        <v>2394</v>
      </c>
      <c r="C630" s="39">
        <v>20</v>
      </c>
      <c r="D630" s="40">
        <v>250</v>
      </c>
      <c r="E630" s="30"/>
      <c r="F630" s="41">
        <f t="shared" si="3"/>
        <v>0</v>
      </c>
      <c r="G630" s="42" t="s">
        <v>1126</v>
      </c>
      <c r="H630" s="42"/>
      <c r="I630" s="44" t="s">
        <v>1259</v>
      </c>
      <c r="J630" s="103" t="s">
        <v>2028</v>
      </c>
      <c r="K630" s="45">
        <v>9789666799633</v>
      </c>
      <c r="L630" s="45">
        <v>2021</v>
      </c>
      <c r="M630" s="45">
        <v>12</v>
      </c>
      <c r="N630" s="103" t="s">
        <v>2150</v>
      </c>
      <c r="O630" s="38" t="s">
        <v>2395</v>
      </c>
      <c r="P630" s="45">
        <v>159818</v>
      </c>
      <c r="Q630" s="46" t="s">
        <v>2396</v>
      </c>
      <c r="R630" s="48">
        <v>0.35</v>
      </c>
      <c r="S630" s="45">
        <v>128</v>
      </c>
      <c r="T630" s="45">
        <v>145</v>
      </c>
      <c r="U630" s="45">
        <v>200</v>
      </c>
      <c r="V630" s="44" t="s">
        <v>132</v>
      </c>
      <c r="W630" s="44" t="s">
        <v>77</v>
      </c>
      <c r="X630" s="6"/>
      <c r="Y630" s="6"/>
      <c r="Z630" s="6"/>
      <c r="AA630" s="6"/>
      <c r="AB630" s="6"/>
      <c r="AC630" s="6"/>
      <c r="AD630" s="6"/>
      <c r="AE630" s="6"/>
      <c r="AF630" s="6"/>
      <c r="AG630" s="6"/>
      <c r="AH630" s="6"/>
      <c r="AI630" s="6"/>
      <c r="AJ630" s="6"/>
      <c r="AK630" s="6"/>
      <c r="AL630" s="6"/>
      <c r="AM630" s="6"/>
      <c r="AN630" s="6"/>
      <c r="AO630" s="6"/>
      <c r="AP630" s="6"/>
    </row>
    <row r="631" spans="1:42" ht="11.25" customHeight="1" x14ac:dyDescent="0.3">
      <c r="A631" s="26">
        <v>625</v>
      </c>
      <c r="B631" s="38" t="s">
        <v>2397</v>
      </c>
      <c r="C631" s="39">
        <v>10</v>
      </c>
      <c r="D631" s="40">
        <v>450</v>
      </c>
      <c r="E631" s="30"/>
      <c r="F631" s="41">
        <f t="shared" si="3"/>
        <v>0</v>
      </c>
      <c r="G631" s="42" t="s">
        <v>1126</v>
      </c>
      <c r="H631" s="42"/>
      <c r="I631" s="44" t="s">
        <v>2398</v>
      </c>
      <c r="J631" s="103" t="s">
        <v>2028</v>
      </c>
      <c r="K631" s="45">
        <v>9789666799800</v>
      </c>
      <c r="L631" s="45">
        <v>2022</v>
      </c>
      <c r="M631" s="45">
        <v>10</v>
      </c>
      <c r="N631" s="103" t="s">
        <v>2150</v>
      </c>
      <c r="O631" s="38" t="s">
        <v>2399</v>
      </c>
      <c r="P631" s="45">
        <v>177532</v>
      </c>
      <c r="Q631" s="46" t="s">
        <v>2400</v>
      </c>
      <c r="R631" s="48">
        <v>0.76100000000000001</v>
      </c>
      <c r="S631" s="45">
        <v>360</v>
      </c>
      <c r="T631" s="45">
        <v>145</v>
      </c>
      <c r="U631" s="45">
        <v>200</v>
      </c>
      <c r="V631" s="44" t="s">
        <v>132</v>
      </c>
      <c r="W631" s="44" t="s">
        <v>38</v>
      </c>
      <c r="X631" s="6"/>
      <c r="Y631" s="6"/>
      <c r="Z631" s="6"/>
      <c r="AA631" s="6"/>
      <c r="AB631" s="6"/>
      <c r="AC631" s="6"/>
      <c r="AD631" s="6"/>
      <c r="AE631" s="6"/>
      <c r="AF631" s="6"/>
      <c r="AG631" s="6"/>
      <c r="AH631" s="6"/>
      <c r="AI631" s="6"/>
      <c r="AJ631" s="6"/>
      <c r="AK631" s="6"/>
      <c r="AL631" s="6"/>
      <c r="AM631" s="6"/>
      <c r="AN631" s="6"/>
      <c r="AO631" s="6"/>
      <c r="AP631" s="6"/>
    </row>
    <row r="632" spans="1:42" ht="11.25" customHeight="1" x14ac:dyDescent="0.3">
      <c r="A632" s="26">
        <v>626</v>
      </c>
      <c r="B632" s="38" t="s">
        <v>2401</v>
      </c>
      <c r="C632" s="39">
        <v>10</v>
      </c>
      <c r="D632" s="40">
        <v>300</v>
      </c>
      <c r="E632" s="30"/>
      <c r="F632" s="41">
        <f t="shared" si="3"/>
        <v>0</v>
      </c>
      <c r="G632" s="42" t="s">
        <v>2402</v>
      </c>
      <c r="H632" s="61"/>
      <c r="I632" s="44" t="s">
        <v>2403</v>
      </c>
      <c r="J632" s="103" t="s">
        <v>2252</v>
      </c>
      <c r="K632" s="45">
        <v>9789664481097</v>
      </c>
      <c r="L632" s="45">
        <v>2023</v>
      </c>
      <c r="M632" s="45">
        <v>6</v>
      </c>
      <c r="N632" s="103" t="s">
        <v>2150</v>
      </c>
      <c r="O632" s="38" t="s">
        <v>2404</v>
      </c>
      <c r="P632" s="45">
        <v>192979</v>
      </c>
      <c r="Q632" s="46" t="s">
        <v>2405</v>
      </c>
      <c r="R632" s="48">
        <v>0.495</v>
      </c>
      <c r="S632" s="45">
        <v>416</v>
      </c>
      <c r="T632" s="45">
        <v>145</v>
      </c>
      <c r="U632" s="45">
        <v>200</v>
      </c>
      <c r="V632" s="44" t="s">
        <v>132</v>
      </c>
      <c r="W632" s="44" t="s">
        <v>77</v>
      </c>
      <c r="X632" s="6"/>
      <c r="Y632" s="6"/>
      <c r="Z632" s="6"/>
      <c r="AA632" s="6"/>
      <c r="AB632" s="6"/>
      <c r="AC632" s="6"/>
      <c r="AD632" s="6"/>
      <c r="AE632" s="6"/>
      <c r="AF632" s="6"/>
      <c r="AG632" s="6"/>
      <c r="AH632" s="6"/>
      <c r="AI632" s="6"/>
      <c r="AJ632" s="6"/>
      <c r="AK632" s="6"/>
      <c r="AL632" s="6"/>
      <c r="AM632" s="6"/>
      <c r="AN632" s="6"/>
      <c r="AO632" s="6"/>
      <c r="AP632" s="6"/>
    </row>
    <row r="633" spans="1:42" ht="11.25" customHeight="1" x14ac:dyDescent="0.3">
      <c r="A633" s="26">
        <v>627</v>
      </c>
      <c r="B633" s="49" t="s">
        <v>2406</v>
      </c>
      <c r="C633" s="50">
        <v>10</v>
      </c>
      <c r="D633" s="51">
        <v>200</v>
      </c>
      <c r="E633" s="30"/>
      <c r="F633" s="52">
        <f t="shared" si="3"/>
        <v>0</v>
      </c>
      <c r="G633" s="53" t="s">
        <v>1134</v>
      </c>
      <c r="H633" s="54" t="s">
        <v>49</v>
      </c>
      <c r="I633" s="55" t="s">
        <v>2407</v>
      </c>
      <c r="J633" s="100" t="s">
        <v>2252</v>
      </c>
      <c r="K633" s="56">
        <v>9789664482278</v>
      </c>
      <c r="L633" s="56">
        <v>2023</v>
      </c>
      <c r="M633" s="57">
        <v>12</v>
      </c>
      <c r="N633" s="100" t="s">
        <v>2150</v>
      </c>
      <c r="O633" s="49" t="s">
        <v>2408</v>
      </c>
      <c r="P633" s="56">
        <v>204553</v>
      </c>
      <c r="Q633" s="57" t="s">
        <v>2409</v>
      </c>
      <c r="R633" s="65"/>
      <c r="S633" s="56">
        <v>48</v>
      </c>
      <c r="T633" s="56">
        <v>170</v>
      </c>
      <c r="U633" s="56">
        <v>215</v>
      </c>
      <c r="V633" s="55" t="s">
        <v>1201</v>
      </c>
      <c r="W633" s="55" t="s">
        <v>38</v>
      </c>
      <c r="X633" s="6"/>
      <c r="Y633" s="6"/>
      <c r="Z633" s="6"/>
      <c r="AA633" s="6"/>
      <c r="AB633" s="6"/>
      <c r="AC633" s="6"/>
      <c r="AD633" s="6"/>
      <c r="AE633" s="6"/>
      <c r="AF633" s="6"/>
      <c r="AG633" s="6"/>
      <c r="AH633" s="6"/>
      <c r="AI633" s="6"/>
      <c r="AJ633" s="6"/>
      <c r="AK633" s="6"/>
      <c r="AL633" s="6"/>
      <c r="AM633" s="6"/>
      <c r="AN633" s="6"/>
      <c r="AO633" s="6"/>
      <c r="AP633" s="6"/>
    </row>
    <row r="634" spans="1:42" ht="11.25" customHeight="1" x14ac:dyDescent="0.3">
      <c r="A634" s="26">
        <v>628</v>
      </c>
      <c r="B634" s="38" t="s">
        <v>2410</v>
      </c>
      <c r="C634" s="39">
        <v>20</v>
      </c>
      <c r="D634" s="40">
        <v>180</v>
      </c>
      <c r="E634" s="30"/>
      <c r="F634" s="41">
        <f t="shared" si="3"/>
        <v>0</v>
      </c>
      <c r="G634" s="42" t="s">
        <v>1126</v>
      </c>
      <c r="H634" s="42"/>
      <c r="I634" s="44" t="s">
        <v>1802</v>
      </c>
      <c r="J634" s="103" t="s">
        <v>2252</v>
      </c>
      <c r="K634" s="45">
        <v>9789664480021</v>
      </c>
      <c r="L634" s="45">
        <v>2022</v>
      </c>
      <c r="M634" s="45">
        <v>5</v>
      </c>
      <c r="N634" s="103" t="s">
        <v>2150</v>
      </c>
      <c r="O634" s="38" t="s">
        <v>2411</v>
      </c>
      <c r="P634" s="45">
        <v>170621</v>
      </c>
      <c r="Q634" s="46" t="s">
        <v>2412</v>
      </c>
      <c r="R634" s="48">
        <v>0.2</v>
      </c>
      <c r="S634" s="45">
        <v>144</v>
      </c>
      <c r="T634" s="45">
        <v>130</v>
      </c>
      <c r="U634" s="45">
        <v>200</v>
      </c>
      <c r="V634" s="44" t="s">
        <v>223</v>
      </c>
      <c r="W634" s="44" t="s">
        <v>2413</v>
      </c>
      <c r="X634" s="6"/>
      <c r="Y634" s="6"/>
      <c r="Z634" s="6"/>
      <c r="AA634" s="6"/>
      <c r="AB634" s="6"/>
      <c r="AC634" s="6"/>
      <c r="AD634" s="6"/>
      <c r="AE634" s="6"/>
      <c r="AF634" s="6"/>
      <c r="AG634" s="6"/>
      <c r="AH634" s="6"/>
      <c r="AI634" s="6"/>
      <c r="AJ634" s="6"/>
      <c r="AK634" s="6"/>
      <c r="AL634" s="6"/>
      <c r="AM634" s="6"/>
      <c r="AN634" s="6"/>
      <c r="AO634" s="6"/>
      <c r="AP634" s="6"/>
    </row>
    <row r="635" spans="1:42" ht="11.25" hidden="1" customHeight="1" x14ac:dyDescent="0.3">
      <c r="A635" s="26">
        <v>629</v>
      </c>
      <c r="B635" s="38" t="s">
        <v>2414</v>
      </c>
      <c r="C635" s="39">
        <v>8</v>
      </c>
      <c r="D635" s="40">
        <v>350</v>
      </c>
      <c r="E635" s="30"/>
      <c r="F635" s="41">
        <f t="shared" si="3"/>
        <v>0</v>
      </c>
      <c r="G635" s="42" t="s">
        <v>1126</v>
      </c>
      <c r="H635" s="60" t="s">
        <v>60</v>
      </c>
      <c r="I635" s="44" t="s">
        <v>2415</v>
      </c>
      <c r="J635" s="103" t="s">
        <v>2416</v>
      </c>
      <c r="K635" s="45">
        <v>9786176797784</v>
      </c>
      <c r="L635" s="45">
        <v>2023</v>
      </c>
      <c r="M635" s="45">
        <v>3</v>
      </c>
      <c r="N635" s="103" t="s">
        <v>30</v>
      </c>
      <c r="O635" s="38" t="s">
        <v>2417</v>
      </c>
      <c r="P635" s="45">
        <v>187352</v>
      </c>
      <c r="Q635" s="46" t="s">
        <v>2418</v>
      </c>
      <c r="R635" s="48">
        <v>0.54500000000000004</v>
      </c>
      <c r="S635" s="45">
        <v>488</v>
      </c>
      <c r="T635" s="45">
        <v>145</v>
      </c>
      <c r="U635" s="45">
        <v>200</v>
      </c>
      <c r="V635" s="44" t="s">
        <v>132</v>
      </c>
      <c r="W635" s="44" t="s">
        <v>77</v>
      </c>
      <c r="X635" s="6"/>
      <c r="Y635" s="6"/>
      <c r="Z635" s="6"/>
      <c r="AA635" s="6"/>
      <c r="AB635" s="6"/>
      <c r="AC635" s="6"/>
      <c r="AD635" s="6"/>
      <c r="AE635" s="6"/>
      <c r="AF635" s="6"/>
      <c r="AG635" s="6"/>
      <c r="AH635" s="6"/>
      <c r="AI635" s="6"/>
      <c r="AJ635" s="6"/>
      <c r="AK635" s="6"/>
      <c r="AL635" s="6"/>
      <c r="AM635" s="6"/>
      <c r="AN635" s="6"/>
      <c r="AO635" s="6"/>
      <c r="AP635" s="6"/>
    </row>
    <row r="636" spans="1:42" ht="11.25" hidden="1" customHeight="1" x14ac:dyDescent="0.3">
      <c r="A636" s="26">
        <v>630</v>
      </c>
      <c r="B636" s="38" t="s">
        <v>2419</v>
      </c>
      <c r="C636" s="39">
        <v>10</v>
      </c>
      <c r="D636" s="40">
        <v>200</v>
      </c>
      <c r="E636" s="30"/>
      <c r="F636" s="41">
        <f t="shared" si="3"/>
        <v>0</v>
      </c>
      <c r="G636" s="42" t="s">
        <v>1126</v>
      </c>
      <c r="H636" s="60" t="s">
        <v>60</v>
      </c>
      <c r="I636" s="44" t="s">
        <v>2420</v>
      </c>
      <c r="J636" s="103" t="s">
        <v>2043</v>
      </c>
      <c r="K636" s="45">
        <v>9789664480281</v>
      </c>
      <c r="L636" s="45">
        <v>2022</v>
      </c>
      <c r="M636" s="45">
        <v>8</v>
      </c>
      <c r="N636" s="103" t="s">
        <v>2150</v>
      </c>
      <c r="O636" s="38" t="s">
        <v>2421</v>
      </c>
      <c r="P636" s="45">
        <v>174105</v>
      </c>
      <c r="Q636" s="46" t="s">
        <v>2422</v>
      </c>
      <c r="R636" s="48">
        <v>0.32</v>
      </c>
      <c r="S636" s="45">
        <v>232</v>
      </c>
      <c r="T636" s="45">
        <v>145</v>
      </c>
      <c r="U636" s="45">
        <v>200</v>
      </c>
      <c r="V636" s="44" t="s">
        <v>132</v>
      </c>
      <c r="W636" s="44" t="s">
        <v>77</v>
      </c>
      <c r="X636" s="6"/>
      <c r="Y636" s="6"/>
      <c r="Z636" s="6"/>
      <c r="AA636" s="6"/>
      <c r="AB636" s="6"/>
      <c r="AC636" s="6"/>
      <c r="AD636" s="6"/>
      <c r="AE636" s="6"/>
      <c r="AF636" s="6"/>
      <c r="AG636" s="6"/>
      <c r="AH636" s="6"/>
      <c r="AI636" s="6"/>
      <c r="AJ636" s="6"/>
      <c r="AK636" s="6"/>
      <c r="AL636" s="6"/>
      <c r="AM636" s="6"/>
      <c r="AN636" s="6"/>
      <c r="AO636" s="6"/>
      <c r="AP636" s="6"/>
    </row>
    <row r="637" spans="1:42" ht="11.25" customHeight="1" x14ac:dyDescent="0.3">
      <c r="A637" s="26">
        <v>631</v>
      </c>
      <c r="B637" s="38" t="s">
        <v>2423</v>
      </c>
      <c r="C637" s="39">
        <v>20</v>
      </c>
      <c r="D637" s="40">
        <v>250</v>
      </c>
      <c r="E637" s="30"/>
      <c r="F637" s="41">
        <f t="shared" si="3"/>
        <v>0</v>
      </c>
      <c r="G637" s="42" t="s">
        <v>1126</v>
      </c>
      <c r="H637" s="60"/>
      <c r="I637" s="44" t="s">
        <v>2424</v>
      </c>
      <c r="J637" s="103" t="s">
        <v>2043</v>
      </c>
      <c r="K637" s="45">
        <v>9786176796251</v>
      </c>
      <c r="L637" s="45">
        <v>2019</v>
      </c>
      <c r="M637" s="45">
        <v>2</v>
      </c>
      <c r="N637" s="103" t="s">
        <v>2150</v>
      </c>
      <c r="O637" s="38" t="s">
        <v>2425</v>
      </c>
      <c r="P637" s="45">
        <v>188901</v>
      </c>
      <c r="Q637" s="46" t="s">
        <v>2426</v>
      </c>
      <c r="R637" s="47">
        <v>0.25</v>
      </c>
      <c r="S637" s="45">
        <v>176</v>
      </c>
      <c r="T637" s="45">
        <v>145</v>
      </c>
      <c r="U637" s="45">
        <v>200</v>
      </c>
      <c r="V637" s="44" t="s">
        <v>132</v>
      </c>
      <c r="W637" s="44" t="s">
        <v>77</v>
      </c>
      <c r="X637" s="6"/>
      <c r="Y637" s="6"/>
      <c r="Z637" s="6"/>
      <c r="AA637" s="6"/>
      <c r="AB637" s="6"/>
      <c r="AC637" s="6"/>
      <c r="AD637" s="6"/>
      <c r="AE637" s="6"/>
      <c r="AF637" s="6"/>
      <c r="AG637" s="6"/>
      <c r="AH637" s="6"/>
      <c r="AI637" s="6"/>
      <c r="AJ637" s="6"/>
      <c r="AK637" s="6"/>
      <c r="AL637" s="6"/>
      <c r="AM637" s="6"/>
      <c r="AN637" s="6"/>
      <c r="AO637" s="6"/>
      <c r="AP637" s="6"/>
    </row>
    <row r="638" spans="1:42" ht="11.25" customHeight="1" x14ac:dyDescent="0.3">
      <c r="A638" s="26">
        <v>632</v>
      </c>
      <c r="B638" s="38" t="s">
        <v>2427</v>
      </c>
      <c r="C638" s="39">
        <v>20</v>
      </c>
      <c r="D638" s="40">
        <v>250</v>
      </c>
      <c r="E638" s="30"/>
      <c r="F638" s="41">
        <f t="shared" si="3"/>
        <v>0</v>
      </c>
      <c r="G638" s="42" t="s">
        <v>1126</v>
      </c>
      <c r="H638" s="60"/>
      <c r="I638" s="44" t="s">
        <v>2424</v>
      </c>
      <c r="J638" s="103" t="s">
        <v>2043</v>
      </c>
      <c r="K638" s="45">
        <v>9786176797135</v>
      </c>
      <c r="L638" s="45">
        <v>2019</v>
      </c>
      <c r="M638" s="45">
        <v>8</v>
      </c>
      <c r="N638" s="103" t="s">
        <v>2150</v>
      </c>
      <c r="O638" s="38" t="s">
        <v>2428</v>
      </c>
      <c r="P638" s="45">
        <v>148448</v>
      </c>
      <c r="Q638" s="46" t="s">
        <v>2429</v>
      </c>
      <c r="R638" s="47">
        <v>0.26</v>
      </c>
      <c r="S638" s="45">
        <v>192</v>
      </c>
      <c r="T638" s="45">
        <v>145</v>
      </c>
      <c r="U638" s="45">
        <v>200</v>
      </c>
      <c r="V638" s="44" t="s">
        <v>132</v>
      </c>
      <c r="W638" s="44" t="s">
        <v>77</v>
      </c>
      <c r="X638" s="6"/>
      <c r="Y638" s="6"/>
      <c r="Z638" s="6"/>
      <c r="AA638" s="6"/>
      <c r="AB638" s="6"/>
      <c r="AC638" s="6"/>
      <c r="AD638" s="6"/>
      <c r="AE638" s="6"/>
      <c r="AF638" s="6"/>
      <c r="AG638" s="6"/>
      <c r="AH638" s="6"/>
      <c r="AI638" s="6"/>
      <c r="AJ638" s="6"/>
      <c r="AK638" s="6"/>
      <c r="AL638" s="6"/>
      <c r="AM638" s="6"/>
      <c r="AN638" s="6"/>
      <c r="AO638" s="6"/>
      <c r="AP638" s="6"/>
    </row>
    <row r="639" spans="1:42" ht="11.25" customHeight="1" x14ac:dyDescent="0.3">
      <c r="A639" s="26">
        <v>633</v>
      </c>
      <c r="B639" s="38" t="s">
        <v>2430</v>
      </c>
      <c r="C639" s="39">
        <v>10</v>
      </c>
      <c r="D639" s="40">
        <v>320</v>
      </c>
      <c r="E639" s="30"/>
      <c r="F639" s="41">
        <f t="shared" si="3"/>
        <v>0</v>
      </c>
      <c r="G639" s="42" t="s">
        <v>1126</v>
      </c>
      <c r="H639" s="42"/>
      <c r="I639" s="44" t="s">
        <v>2424</v>
      </c>
      <c r="J639" s="103" t="s">
        <v>2043</v>
      </c>
      <c r="K639" s="45">
        <v>9786176799160</v>
      </c>
      <c r="L639" s="45">
        <v>2021</v>
      </c>
      <c r="M639" s="45">
        <v>6</v>
      </c>
      <c r="N639" s="103" t="s">
        <v>2150</v>
      </c>
      <c r="O639" s="38" t="s">
        <v>2431</v>
      </c>
      <c r="P639" s="45">
        <v>150000</v>
      </c>
      <c r="Q639" s="46" t="s">
        <v>2432</v>
      </c>
      <c r="R639" s="48">
        <v>0.53500000000000003</v>
      </c>
      <c r="S639" s="45">
        <v>496</v>
      </c>
      <c r="T639" s="45">
        <v>145</v>
      </c>
      <c r="U639" s="45">
        <v>200</v>
      </c>
      <c r="V639" s="44" t="s">
        <v>132</v>
      </c>
      <c r="W639" s="44" t="s">
        <v>77</v>
      </c>
      <c r="X639" s="6"/>
      <c r="Y639" s="6"/>
      <c r="Z639" s="6"/>
      <c r="AA639" s="6"/>
      <c r="AB639" s="6"/>
      <c r="AC639" s="6"/>
      <c r="AD639" s="6"/>
      <c r="AE639" s="6"/>
      <c r="AF639" s="6"/>
      <c r="AG639" s="6"/>
      <c r="AH639" s="6"/>
      <c r="AI639" s="6"/>
      <c r="AJ639" s="6"/>
      <c r="AK639" s="6"/>
      <c r="AL639" s="6"/>
      <c r="AM639" s="6"/>
      <c r="AN639" s="6"/>
      <c r="AO639" s="6"/>
      <c r="AP639" s="6"/>
    </row>
    <row r="640" spans="1:42" ht="11.25" customHeight="1" x14ac:dyDescent="0.3">
      <c r="A640" s="26">
        <v>634</v>
      </c>
      <c r="B640" s="38" t="s">
        <v>2433</v>
      </c>
      <c r="C640" s="39">
        <v>10</v>
      </c>
      <c r="D640" s="40">
        <v>380</v>
      </c>
      <c r="E640" s="30"/>
      <c r="F640" s="41">
        <f t="shared" si="3"/>
        <v>0</v>
      </c>
      <c r="G640" s="42" t="s">
        <v>2402</v>
      </c>
      <c r="H640" s="60"/>
      <c r="I640" s="44" t="s">
        <v>2434</v>
      </c>
      <c r="J640" s="103" t="s">
        <v>2043</v>
      </c>
      <c r="K640" s="45">
        <v>9789664480854</v>
      </c>
      <c r="L640" s="45">
        <v>2023</v>
      </c>
      <c r="M640" s="45">
        <v>5</v>
      </c>
      <c r="N640" s="103" t="s">
        <v>2150</v>
      </c>
      <c r="O640" s="38" t="s">
        <v>2435</v>
      </c>
      <c r="P640" s="45">
        <v>192546</v>
      </c>
      <c r="Q640" s="46" t="s">
        <v>2436</v>
      </c>
      <c r="R640" s="47">
        <v>0.53300000000000003</v>
      </c>
      <c r="S640" s="45">
        <v>304</v>
      </c>
      <c r="T640" s="45">
        <v>145</v>
      </c>
      <c r="U640" s="45">
        <v>200</v>
      </c>
      <c r="V640" s="44" t="s">
        <v>132</v>
      </c>
      <c r="W640" s="44" t="s">
        <v>77</v>
      </c>
      <c r="X640" s="6"/>
      <c r="Y640" s="6"/>
      <c r="Z640" s="6"/>
      <c r="AA640" s="6"/>
      <c r="AB640" s="6"/>
      <c r="AC640" s="6"/>
      <c r="AD640" s="6"/>
      <c r="AE640" s="6"/>
      <c r="AF640" s="6"/>
      <c r="AG640" s="6"/>
      <c r="AH640" s="6"/>
      <c r="AI640" s="6"/>
      <c r="AJ640" s="6"/>
      <c r="AK640" s="6"/>
      <c r="AL640" s="6"/>
      <c r="AM640" s="6"/>
      <c r="AN640" s="6"/>
      <c r="AO640" s="6"/>
      <c r="AP640" s="6"/>
    </row>
    <row r="641" spans="1:42" ht="11.25" customHeight="1" x14ac:dyDescent="0.3">
      <c r="A641" s="26">
        <v>635</v>
      </c>
      <c r="B641" s="38" t="s">
        <v>2437</v>
      </c>
      <c r="C641" s="39">
        <v>10</v>
      </c>
      <c r="D641" s="40">
        <v>220</v>
      </c>
      <c r="E641" s="30"/>
      <c r="F641" s="41">
        <f t="shared" si="3"/>
        <v>0</v>
      </c>
      <c r="G641" s="42" t="s">
        <v>1126</v>
      </c>
      <c r="H641" s="42"/>
      <c r="I641" s="106" t="s">
        <v>2438</v>
      </c>
      <c r="J641" s="103" t="s">
        <v>2252</v>
      </c>
      <c r="K641" s="45">
        <v>9789666799893</v>
      </c>
      <c r="L641" s="45">
        <v>2022</v>
      </c>
      <c r="M641" s="45">
        <v>2</v>
      </c>
      <c r="N641" s="103" t="s">
        <v>2150</v>
      </c>
      <c r="O641" s="38" t="s">
        <v>2439</v>
      </c>
      <c r="P641" s="45">
        <v>166822</v>
      </c>
      <c r="Q641" s="46" t="s">
        <v>2440</v>
      </c>
      <c r="R641" s="48">
        <v>0.31</v>
      </c>
      <c r="S641" s="45">
        <v>240</v>
      </c>
      <c r="T641" s="45">
        <v>130</v>
      </c>
      <c r="U641" s="45">
        <v>200</v>
      </c>
      <c r="V641" s="44" t="s">
        <v>223</v>
      </c>
      <c r="W641" s="44" t="s">
        <v>77</v>
      </c>
      <c r="X641" s="6"/>
      <c r="Y641" s="6"/>
      <c r="Z641" s="6"/>
      <c r="AA641" s="6"/>
      <c r="AB641" s="6"/>
      <c r="AC641" s="6"/>
      <c r="AD641" s="6"/>
      <c r="AE641" s="6"/>
      <c r="AF641" s="6"/>
      <c r="AG641" s="6"/>
      <c r="AH641" s="6"/>
      <c r="AI641" s="6"/>
      <c r="AJ641" s="6"/>
      <c r="AK641" s="6"/>
      <c r="AL641" s="6"/>
      <c r="AM641" s="6"/>
      <c r="AN641" s="6"/>
      <c r="AO641" s="6"/>
      <c r="AP641" s="6"/>
    </row>
    <row r="642" spans="1:42" ht="11.25" customHeight="1" x14ac:dyDescent="0.3">
      <c r="A642" s="26">
        <v>636</v>
      </c>
      <c r="B642" s="38" t="s">
        <v>2441</v>
      </c>
      <c r="C642" s="39">
        <v>10</v>
      </c>
      <c r="D642" s="40">
        <v>180</v>
      </c>
      <c r="E642" s="30"/>
      <c r="F642" s="41">
        <f t="shared" si="3"/>
        <v>0</v>
      </c>
      <c r="G642" s="42" t="s">
        <v>1126</v>
      </c>
      <c r="H642" s="43"/>
      <c r="I642" s="44" t="s">
        <v>2442</v>
      </c>
      <c r="J642" s="103" t="s">
        <v>2252</v>
      </c>
      <c r="K642" s="45">
        <v>9789664482018</v>
      </c>
      <c r="L642" s="45">
        <v>2023</v>
      </c>
      <c r="M642" s="45">
        <v>9</v>
      </c>
      <c r="N642" s="103" t="s">
        <v>2150</v>
      </c>
      <c r="O642" s="38" t="s">
        <v>2443</v>
      </c>
      <c r="P642" s="45">
        <v>199644</v>
      </c>
      <c r="Q642" s="46" t="s">
        <v>2444</v>
      </c>
      <c r="R642" s="47">
        <v>0.24</v>
      </c>
      <c r="S642" s="45">
        <v>168</v>
      </c>
      <c r="T642" s="45">
        <v>130</v>
      </c>
      <c r="U642" s="45">
        <v>200</v>
      </c>
      <c r="V642" s="44" t="s">
        <v>223</v>
      </c>
      <c r="W642" s="44" t="s">
        <v>77</v>
      </c>
      <c r="X642" s="6"/>
      <c r="Y642" s="6"/>
      <c r="Z642" s="6"/>
      <c r="AA642" s="6"/>
      <c r="AB642" s="6"/>
      <c r="AC642" s="6"/>
      <c r="AD642" s="6"/>
      <c r="AE642" s="6"/>
      <c r="AF642" s="6"/>
      <c r="AG642" s="6"/>
      <c r="AH642" s="6"/>
      <c r="AI642" s="6"/>
      <c r="AJ642" s="6"/>
      <c r="AK642" s="6"/>
      <c r="AL642" s="6"/>
      <c r="AM642" s="6"/>
      <c r="AN642" s="6"/>
      <c r="AO642" s="6"/>
      <c r="AP642" s="6"/>
    </row>
    <row r="643" spans="1:42" ht="11.25" customHeight="1" x14ac:dyDescent="0.3">
      <c r="A643" s="26">
        <v>637</v>
      </c>
      <c r="B643" s="38" t="s">
        <v>2445</v>
      </c>
      <c r="C643" s="39">
        <v>10</v>
      </c>
      <c r="D643" s="40">
        <v>180</v>
      </c>
      <c r="E643" s="30"/>
      <c r="F643" s="41">
        <f t="shared" si="3"/>
        <v>0</v>
      </c>
      <c r="G643" s="42" t="s">
        <v>1126</v>
      </c>
      <c r="H643" s="61"/>
      <c r="I643" s="44" t="s">
        <v>2446</v>
      </c>
      <c r="J643" s="103" t="s">
        <v>2252</v>
      </c>
      <c r="K643" s="45">
        <v>9789664480106</v>
      </c>
      <c r="L643" s="45">
        <v>2022</v>
      </c>
      <c r="M643" s="45">
        <v>6</v>
      </c>
      <c r="N643" s="103" t="s">
        <v>2150</v>
      </c>
      <c r="O643" s="38" t="s">
        <v>2447</v>
      </c>
      <c r="P643" s="45">
        <v>171187</v>
      </c>
      <c r="Q643" s="46" t="s">
        <v>2448</v>
      </c>
      <c r="R643" s="48">
        <v>0.26600000000000001</v>
      </c>
      <c r="S643" s="45">
        <v>160</v>
      </c>
      <c r="T643" s="45">
        <v>130</v>
      </c>
      <c r="U643" s="45">
        <v>200</v>
      </c>
      <c r="V643" s="44" t="s">
        <v>223</v>
      </c>
      <c r="W643" s="44" t="s">
        <v>77</v>
      </c>
      <c r="X643" s="6"/>
      <c r="Y643" s="6"/>
      <c r="Z643" s="6"/>
      <c r="AA643" s="6"/>
      <c r="AB643" s="6"/>
      <c r="AC643" s="6"/>
      <c r="AD643" s="6"/>
      <c r="AE643" s="6"/>
      <c r="AF643" s="6"/>
      <c r="AG643" s="6"/>
      <c r="AH643" s="6"/>
      <c r="AI643" s="6"/>
      <c r="AJ643" s="6"/>
      <c r="AK643" s="6"/>
      <c r="AL643" s="6"/>
      <c r="AM643" s="6"/>
      <c r="AN643" s="6"/>
      <c r="AO643" s="6"/>
      <c r="AP643" s="6"/>
    </row>
    <row r="644" spans="1:42" ht="11.25" hidden="1" customHeight="1" x14ac:dyDescent="0.3">
      <c r="A644" s="26">
        <v>638</v>
      </c>
      <c r="B644" s="38" t="s">
        <v>2449</v>
      </c>
      <c r="C644" s="39">
        <v>20</v>
      </c>
      <c r="D644" s="40">
        <v>100</v>
      </c>
      <c r="E644" s="30"/>
      <c r="F644" s="41">
        <f t="shared" si="3"/>
        <v>0</v>
      </c>
      <c r="G644" s="42" t="s">
        <v>1126</v>
      </c>
      <c r="H644" s="61" t="s">
        <v>60</v>
      </c>
      <c r="I644" s="44" t="s">
        <v>2450</v>
      </c>
      <c r="J644" s="103" t="s">
        <v>2252</v>
      </c>
      <c r="K644" s="45">
        <v>9786176792345</v>
      </c>
      <c r="L644" s="45">
        <v>2016</v>
      </c>
      <c r="M644" s="45">
        <v>4</v>
      </c>
      <c r="N644" s="103" t="s">
        <v>2150</v>
      </c>
      <c r="O644" s="38" t="s">
        <v>2451</v>
      </c>
      <c r="P644" s="45">
        <v>120476</v>
      </c>
      <c r="Q644" s="46" t="s">
        <v>2452</v>
      </c>
      <c r="R644" s="48">
        <v>0.246</v>
      </c>
      <c r="S644" s="45">
        <v>208</v>
      </c>
      <c r="T644" s="45">
        <v>130</v>
      </c>
      <c r="U644" s="45">
        <v>200</v>
      </c>
      <c r="V644" s="44" t="s">
        <v>223</v>
      </c>
      <c r="W644" s="44" t="s">
        <v>77</v>
      </c>
      <c r="X644" s="6"/>
      <c r="Y644" s="6"/>
      <c r="Z644" s="6"/>
      <c r="AA644" s="6"/>
      <c r="AB644" s="6"/>
      <c r="AC644" s="6"/>
      <c r="AD644" s="6"/>
      <c r="AE644" s="6"/>
      <c r="AF644" s="6"/>
      <c r="AG644" s="6"/>
      <c r="AH644" s="6"/>
      <c r="AI644" s="6"/>
      <c r="AJ644" s="6"/>
      <c r="AK644" s="6"/>
      <c r="AL644" s="6"/>
      <c r="AM644" s="6"/>
      <c r="AN644" s="6"/>
      <c r="AO644" s="6"/>
      <c r="AP644" s="6"/>
    </row>
    <row r="645" spans="1:42" ht="11.25" hidden="1" customHeight="1" x14ac:dyDescent="0.3">
      <c r="A645" s="26">
        <v>639</v>
      </c>
      <c r="B645" s="38" t="s">
        <v>2453</v>
      </c>
      <c r="C645" s="39">
        <v>20</v>
      </c>
      <c r="D645" s="40">
        <v>100</v>
      </c>
      <c r="E645" s="107"/>
      <c r="F645" s="41">
        <f t="shared" si="3"/>
        <v>0</v>
      </c>
      <c r="G645" s="42" t="s">
        <v>1126</v>
      </c>
      <c r="H645" s="61" t="s">
        <v>60</v>
      </c>
      <c r="I645" s="44" t="s">
        <v>2450</v>
      </c>
      <c r="J645" s="103" t="s">
        <v>2252</v>
      </c>
      <c r="K645" s="45">
        <v>9786176793540</v>
      </c>
      <c r="L645" s="45">
        <v>2017</v>
      </c>
      <c r="M645" s="45">
        <v>3</v>
      </c>
      <c r="N645" s="103" t="s">
        <v>2150</v>
      </c>
      <c r="O645" s="38" t="s">
        <v>2454</v>
      </c>
      <c r="P645" s="45">
        <v>153060</v>
      </c>
      <c r="Q645" s="46" t="s">
        <v>2455</v>
      </c>
      <c r="R645" s="48">
        <v>0.23599999999999999</v>
      </c>
      <c r="S645" s="45">
        <v>192</v>
      </c>
      <c r="T645" s="45">
        <v>130</v>
      </c>
      <c r="U645" s="45">
        <v>200</v>
      </c>
      <c r="V645" s="44" t="s">
        <v>223</v>
      </c>
      <c r="W645" s="44" t="s">
        <v>77</v>
      </c>
      <c r="X645" s="6"/>
      <c r="Y645" s="6"/>
      <c r="Z645" s="6"/>
      <c r="AA645" s="6"/>
      <c r="AB645" s="6"/>
      <c r="AC645" s="6"/>
      <c r="AD645" s="6"/>
      <c r="AE645" s="6"/>
      <c r="AF645" s="6"/>
      <c r="AG645" s="6"/>
      <c r="AH645" s="6"/>
      <c r="AI645" s="6"/>
      <c r="AJ645" s="6"/>
      <c r="AK645" s="6"/>
      <c r="AL645" s="6"/>
      <c r="AM645" s="6"/>
      <c r="AN645" s="6"/>
      <c r="AO645" s="6"/>
      <c r="AP645" s="6"/>
    </row>
    <row r="646" spans="1:42" ht="11.25" hidden="1" customHeight="1" x14ac:dyDescent="0.3">
      <c r="A646" s="26">
        <v>640</v>
      </c>
      <c r="B646" s="38" t="s">
        <v>2456</v>
      </c>
      <c r="C646" s="39">
        <v>20</v>
      </c>
      <c r="D646" s="40">
        <v>100</v>
      </c>
      <c r="E646" s="30"/>
      <c r="F646" s="41">
        <f t="shared" si="3"/>
        <v>0</v>
      </c>
      <c r="G646" s="42" t="s">
        <v>1126</v>
      </c>
      <c r="H646" s="61" t="s">
        <v>60</v>
      </c>
      <c r="I646" s="44" t="s">
        <v>2450</v>
      </c>
      <c r="J646" s="103" t="s">
        <v>2252</v>
      </c>
      <c r="K646" s="45">
        <v>9786176793816</v>
      </c>
      <c r="L646" s="45">
        <v>2017</v>
      </c>
      <c r="M646" s="45">
        <v>4</v>
      </c>
      <c r="N646" s="103" t="s">
        <v>2150</v>
      </c>
      <c r="O646" s="38" t="s">
        <v>2457</v>
      </c>
      <c r="P646" s="45">
        <v>154732</v>
      </c>
      <c r="Q646" s="46" t="s">
        <v>2458</v>
      </c>
      <c r="R646" s="48">
        <v>0.24</v>
      </c>
      <c r="S646" s="45">
        <v>200</v>
      </c>
      <c r="T646" s="45">
        <v>130</v>
      </c>
      <c r="U646" s="45">
        <v>200</v>
      </c>
      <c r="V646" s="44" t="s">
        <v>223</v>
      </c>
      <c r="W646" s="44" t="s">
        <v>77</v>
      </c>
      <c r="X646" s="6"/>
      <c r="Y646" s="6"/>
      <c r="Z646" s="6"/>
      <c r="AA646" s="6"/>
      <c r="AB646" s="6"/>
      <c r="AC646" s="6"/>
      <c r="AD646" s="6"/>
      <c r="AE646" s="6"/>
      <c r="AF646" s="6"/>
      <c r="AG646" s="6"/>
      <c r="AH646" s="6"/>
      <c r="AI646" s="6"/>
      <c r="AJ646" s="6"/>
      <c r="AK646" s="6"/>
      <c r="AL646" s="6"/>
      <c r="AM646" s="6"/>
      <c r="AN646" s="6"/>
      <c r="AO646" s="6"/>
      <c r="AP646" s="6"/>
    </row>
    <row r="647" spans="1:42" ht="11.25" hidden="1" customHeight="1" x14ac:dyDescent="0.3">
      <c r="A647" s="26">
        <v>641</v>
      </c>
      <c r="B647" s="38" t="s">
        <v>2459</v>
      </c>
      <c r="C647" s="39">
        <v>20</v>
      </c>
      <c r="D647" s="40">
        <v>100</v>
      </c>
      <c r="E647" s="30"/>
      <c r="F647" s="41">
        <f t="shared" si="3"/>
        <v>0</v>
      </c>
      <c r="G647" s="42" t="s">
        <v>1126</v>
      </c>
      <c r="H647" s="61" t="s">
        <v>60</v>
      </c>
      <c r="I647" s="44" t="s">
        <v>2450</v>
      </c>
      <c r="J647" s="103" t="s">
        <v>2252</v>
      </c>
      <c r="K647" s="45">
        <v>9786176795483</v>
      </c>
      <c r="L647" s="45">
        <v>2018</v>
      </c>
      <c r="M647" s="45">
        <v>6</v>
      </c>
      <c r="N647" s="103" t="s">
        <v>2150</v>
      </c>
      <c r="O647" s="38" t="s">
        <v>2460</v>
      </c>
      <c r="P647" s="45">
        <v>176668</v>
      </c>
      <c r="Q647" s="46" t="s">
        <v>2461</v>
      </c>
      <c r="R647" s="48">
        <v>0.24</v>
      </c>
      <c r="S647" s="45">
        <v>236</v>
      </c>
      <c r="T647" s="45">
        <v>130</v>
      </c>
      <c r="U647" s="45">
        <v>200</v>
      </c>
      <c r="V647" s="44" t="s">
        <v>223</v>
      </c>
      <c r="W647" s="44" t="s">
        <v>77</v>
      </c>
      <c r="X647" s="6"/>
      <c r="Y647" s="6"/>
      <c r="Z647" s="6"/>
      <c r="AA647" s="6"/>
      <c r="AB647" s="6"/>
      <c r="AC647" s="6"/>
      <c r="AD647" s="6"/>
      <c r="AE647" s="6"/>
      <c r="AF647" s="6"/>
      <c r="AG647" s="6"/>
      <c r="AH647" s="6"/>
      <c r="AI647" s="6"/>
      <c r="AJ647" s="6"/>
      <c r="AK647" s="6"/>
      <c r="AL647" s="6"/>
      <c r="AM647" s="6"/>
      <c r="AN647" s="6"/>
      <c r="AO647" s="6"/>
      <c r="AP647" s="6"/>
    </row>
    <row r="648" spans="1:42" ht="11.25" customHeight="1" x14ac:dyDescent="0.3">
      <c r="A648" s="26">
        <v>642</v>
      </c>
      <c r="B648" s="38" t="s">
        <v>2462</v>
      </c>
      <c r="C648" s="39">
        <v>10</v>
      </c>
      <c r="D648" s="40">
        <v>220</v>
      </c>
      <c r="E648" s="30"/>
      <c r="F648" s="41">
        <f t="shared" si="3"/>
        <v>0</v>
      </c>
      <c r="G648" s="42" t="s">
        <v>1126</v>
      </c>
      <c r="H648" s="42"/>
      <c r="I648" s="44" t="s">
        <v>2463</v>
      </c>
      <c r="J648" s="103" t="s">
        <v>2252</v>
      </c>
      <c r="K648" s="45">
        <v>9789664481226</v>
      </c>
      <c r="L648" s="45">
        <v>2023</v>
      </c>
      <c r="M648" s="45">
        <v>5</v>
      </c>
      <c r="N648" s="103" t="s">
        <v>2150</v>
      </c>
      <c r="O648" s="38" t="s">
        <v>2464</v>
      </c>
      <c r="P648" s="45">
        <v>193908</v>
      </c>
      <c r="Q648" s="46" t="s">
        <v>2465</v>
      </c>
      <c r="R648" s="48">
        <v>0.26500000000000001</v>
      </c>
      <c r="S648" s="45">
        <v>192</v>
      </c>
      <c r="T648" s="45">
        <v>130</v>
      </c>
      <c r="U648" s="45">
        <v>200</v>
      </c>
      <c r="V648" s="44" t="s">
        <v>223</v>
      </c>
      <c r="W648" s="44" t="s">
        <v>77</v>
      </c>
      <c r="X648" s="6"/>
      <c r="Y648" s="6"/>
      <c r="Z648" s="6"/>
      <c r="AA648" s="6"/>
      <c r="AB648" s="6"/>
      <c r="AC648" s="6"/>
      <c r="AD648" s="6"/>
      <c r="AE648" s="6"/>
      <c r="AF648" s="6"/>
      <c r="AG648" s="6"/>
      <c r="AH648" s="6"/>
      <c r="AI648" s="6"/>
      <c r="AJ648" s="6"/>
      <c r="AK648" s="6"/>
      <c r="AL648" s="6"/>
      <c r="AM648" s="6"/>
      <c r="AN648" s="6"/>
      <c r="AO648" s="6"/>
      <c r="AP648" s="6"/>
    </row>
    <row r="649" spans="1:42" ht="11.25" hidden="1" customHeight="1" x14ac:dyDescent="0.3">
      <c r="A649" s="26">
        <v>643</v>
      </c>
      <c r="B649" s="38" t="s">
        <v>2466</v>
      </c>
      <c r="C649" s="39">
        <v>10</v>
      </c>
      <c r="D649" s="40">
        <v>150</v>
      </c>
      <c r="E649" s="107"/>
      <c r="F649" s="41">
        <f t="shared" si="3"/>
        <v>0</v>
      </c>
      <c r="G649" s="42" t="s">
        <v>1126</v>
      </c>
      <c r="H649" s="61" t="s">
        <v>60</v>
      </c>
      <c r="I649" s="44" t="s">
        <v>2467</v>
      </c>
      <c r="J649" s="103" t="s">
        <v>1927</v>
      </c>
      <c r="K649" s="45">
        <v>9786176791836</v>
      </c>
      <c r="L649" s="45">
        <v>2015</v>
      </c>
      <c r="M649" s="45">
        <v>12</v>
      </c>
      <c r="N649" s="103" t="s">
        <v>2150</v>
      </c>
      <c r="O649" s="38" t="s">
        <v>2468</v>
      </c>
      <c r="P649" s="45">
        <v>114937</v>
      </c>
      <c r="Q649" s="46" t="s">
        <v>2469</v>
      </c>
      <c r="R649" s="48">
        <v>0.26500000000000001</v>
      </c>
      <c r="S649" s="45">
        <v>224</v>
      </c>
      <c r="T649" s="45">
        <v>130</v>
      </c>
      <c r="U649" s="45">
        <v>200</v>
      </c>
      <c r="V649" s="44" t="s">
        <v>223</v>
      </c>
      <c r="W649" s="44" t="s">
        <v>77</v>
      </c>
      <c r="X649" s="6"/>
      <c r="Y649" s="6"/>
      <c r="Z649" s="6"/>
      <c r="AA649" s="6"/>
      <c r="AB649" s="6"/>
      <c r="AC649" s="6"/>
      <c r="AD649" s="6"/>
      <c r="AE649" s="6"/>
      <c r="AF649" s="6"/>
      <c r="AG649" s="6"/>
      <c r="AH649" s="6"/>
      <c r="AI649" s="6"/>
      <c r="AJ649" s="6"/>
      <c r="AK649" s="6"/>
      <c r="AL649" s="6"/>
      <c r="AM649" s="6"/>
      <c r="AN649" s="6"/>
      <c r="AO649" s="6"/>
      <c r="AP649" s="6"/>
    </row>
    <row r="650" spans="1:42" ht="11.25" hidden="1" customHeight="1" x14ac:dyDescent="0.3">
      <c r="A650" s="26">
        <v>644</v>
      </c>
      <c r="B650" s="38" t="s">
        <v>2470</v>
      </c>
      <c r="C650" s="39">
        <v>10</v>
      </c>
      <c r="D650" s="40">
        <v>300</v>
      </c>
      <c r="E650" s="30"/>
      <c r="F650" s="41">
        <f t="shared" si="3"/>
        <v>0</v>
      </c>
      <c r="G650" s="42" t="s">
        <v>1126</v>
      </c>
      <c r="H650" s="61" t="s">
        <v>60</v>
      </c>
      <c r="I650" s="44" t="s">
        <v>2471</v>
      </c>
      <c r="J650" s="103" t="s">
        <v>2252</v>
      </c>
      <c r="K650" s="45">
        <v>9786176797685</v>
      </c>
      <c r="L650" s="45">
        <v>2021</v>
      </c>
      <c r="M650" s="45">
        <v>4</v>
      </c>
      <c r="N650" s="103" t="s">
        <v>2150</v>
      </c>
      <c r="O650" s="38" t="s">
        <v>2472</v>
      </c>
      <c r="P650" s="45">
        <v>146942</v>
      </c>
      <c r="Q650" s="46" t="s">
        <v>2473</v>
      </c>
      <c r="R650" s="48">
        <v>0.29199999999999998</v>
      </c>
      <c r="S650" s="45">
        <v>240</v>
      </c>
      <c r="T650" s="45">
        <v>130</v>
      </c>
      <c r="U650" s="45">
        <v>200</v>
      </c>
      <c r="V650" s="44" t="s">
        <v>223</v>
      </c>
      <c r="W650" s="44" t="s">
        <v>77</v>
      </c>
      <c r="X650" s="6"/>
      <c r="Y650" s="6"/>
      <c r="Z650" s="6"/>
      <c r="AA650" s="6"/>
      <c r="AB650" s="6"/>
      <c r="AC650" s="6"/>
      <c r="AD650" s="6"/>
      <c r="AE650" s="6"/>
      <c r="AF650" s="6"/>
      <c r="AG650" s="6"/>
      <c r="AH650" s="6"/>
      <c r="AI650" s="6"/>
      <c r="AJ650" s="6"/>
      <c r="AK650" s="6"/>
      <c r="AL650" s="6"/>
      <c r="AM650" s="6"/>
      <c r="AN650" s="6"/>
      <c r="AO650" s="6"/>
      <c r="AP650" s="6"/>
    </row>
    <row r="651" spans="1:42" ht="11.25" customHeight="1" x14ac:dyDescent="0.3">
      <c r="A651" s="26">
        <v>645</v>
      </c>
      <c r="B651" s="38" t="s">
        <v>2474</v>
      </c>
      <c r="C651" s="39">
        <v>5</v>
      </c>
      <c r="D651" s="40">
        <v>300</v>
      </c>
      <c r="E651" s="30"/>
      <c r="F651" s="41">
        <f t="shared" si="3"/>
        <v>0</v>
      </c>
      <c r="G651" s="42" t="s">
        <v>1126</v>
      </c>
      <c r="H651" s="42"/>
      <c r="I651" s="44" t="s">
        <v>2471</v>
      </c>
      <c r="J651" s="103" t="s">
        <v>2252</v>
      </c>
      <c r="K651" s="45">
        <v>9789664482001</v>
      </c>
      <c r="L651" s="45">
        <v>2023</v>
      </c>
      <c r="M651" s="45">
        <v>9</v>
      </c>
      <c r="N651" s="103" t="s">
        <v>2150</v>
      </c>
      <c r="O651" s="38" t="s">
        <v>2475</v>
      </c>
      <c r="P651" s="45">
        <v>200048</v>
      </c>
      <c r="Q651" s="46" t="s">
        <v>2476</v>
      </c>
      <c r="R651" s="48">
        <v>0.39500000000000002</v>
      </c>
      <c r="S651" s="45">
        <v>400</v>
      </c>
      <c r="T651" s="45">
        <v>130</v>
      </c>
      <c r="U651" s="45">
        <v>200</v>
      </c>
      <c r="V651" s="44" t="s">
        <v>223</v>
      </c>
      <c r="W651" s="44" t="s">
        <v>77</v>
      </c>
      <c r="X651" s="6"/>
      <c r="Y651" s="6"/>
      <c r="Z651" s="6"/>
      <c r="AA651" s="6"/>
      <c r="AB651" s="6"/>
      <c r="AC651" s="6"/>
      <c r="AD651" s="6"/>
      <c r="AE651" s="6"/>
      <c r="AF651" s="6"/>
      <c r="AG651" s="6"/>
      <c r="AH651" s="6"/>
      <c r="AI651" s="6"/>
      <c r="AJ651" s="6"/>
      <c r="AK651" s="6"/>
      <c r="AL651" s="6"/>
      <c r="AM651" s="6"/>
      <c r="AN651" s="6"/>
      <c r="AO651" s="6"/>
      <c r="AP651" s="6"/>
    </row>
    <row r="652" spans="1:42" ht="11.25" hidden="1" customHeight="1" x14ac:dyDescent="0.3">
      <c r="A652" s="26">
        <v>646</v>
      </c>
      <c r="B652" s="38" t="s">
        <v>2477</v>
      </c>
      <c r="C652" s="39">
        <v>10</v>
      </c>
      <c r="D652" s="40">
        <v>150</v>
      </c>
      <c r="E652" s="30"/>
      <c r="F652" s="41">
        <f t="shared" si="3"/>
        <v>0</v>
      </c>
      <c r="G652" s="42" t="s">
        <v>1126</v>
      </c>
      <c r="H652" s="61" t="s">
        <v>60</v>
      </c>
      <c r="I652" s="44" t="s">
        <v>2478</v>
      </c>
      <c r="J652" s="103" t="s">
        <v>2252</v>
      </c>
      <c r="K652" s="45">
        <v>9786176799207</v>
      </c>
      <c r="L652" s="45">
        <v>2021</v>
      </c>
      <c r="M652" s="45">
        <v>10</v>
      </c>
      <c r="N652" s="103" t="s">
        <v>2150</v>
      </c>
      <c r="O652" s="38" t="s">
        <v>2479</v>
      </c>
      <c r="P652" s="45">
        <v>158230</v>
      </c>
      <c r="Q652" s="46" t="s">
        <v>2480</v>
      </c>
      <c r="R652" s="48">
        <v>0.35799999999999998</v>
      </c>
      <c r="S652" s="45">
        <v>344</v>
      </c>
      <c r="T652" s="45">
        <v>130</v>
      </c>
      <c r="U652" s="45">
        <v>200</v>
      </c>
      <c r="V652" s="44" t="s">
        <v>223</v>
      </c>
      <c r="W652" s="44" t="s">
        <v>77</v>
      </c>
      <c r="X652" s="6"/>
      <c r="Y652" s="6"/>
      <c r="Z652" s="6"/>
      <c r="AA652" s="6"/>
      <c r="AB652" s="6"/>
      <c r="AC652" s="6"/>
      <c r="AD652" s="6"/>
      <c r="AE652" s="6"/>
      <c r="AF652" s="6"/>
      <c r="AG652" s="6"/>
      <c r="AH652" s="6"/>
      <c r="AI652" s="6"/>
      <c r="AJ652" s="6"/>
      <c r="AK652" s="6"/>
      <c r="AL652" s="6"/>
      <c r="AM652" s="6"/>
      <c r="AN652" s="6"/>
      <c r="AO652" s="6"/>
      <c r="AP652" s="6"/>
    </row>
    <row r="653" spans="1:42" ht="11.25" customHeight="1" x14ac:dyDescent="0.3">
      <c r="A653" s="26">
        <v>647</v>
      </c>
      <c r="B653" s="38" t="s">
        <v>2481</v>
      </c>
      <c r="C653" s="39">
        <v>10</v>
      </c>
      <c r="D653" s="40">
        <v>280</v>
      </c>
      <c r="E653" s="107"/>
      <c r="F653" s="41">
        <f t="shared" si="3"/>
        <v>0</v>
      </c>
      <c r="G653" s="42" t="s">
        <v>2482</v>
      </c>
      <c r="H653" s="42"/>
      <c r="I653" s="44" t="s">
        <v>1892</v>
      </c>
      <c r="J653" s="103" t="s">
        <v>2252</v>
      </c>
      <c r="K653" s="45">
        <v>9789666799909</v>
      </c>
      <c r="L653" s="45">
        <v>2022</v>
      </c>
      <c r="M653" s="45">
        <v>2</v>
      </c>
      <c r="N653" s="103" t="s">
        <v>2150</v>
      </c>
      <c r="O653" s="38" t="s">
        <v>2483</v>
      </c>
      <c r="P653" s="45">
        <v>166821</v>
      </c>
      <c r="Q653" s="46" t="s">
        <v>2484</v>
      </c>
      <c r="R653" s="48">
        <v>0.46</v>
      </c>
      <c r="S653" s="45">
        <v>416</v>
      </c>
      <c r="T653" s="45">
        <v>145</v>
      </c>
      <c r="U653" s="45">
        <v>200</v>
      </c>
      <c r="V653" s="44" t="s">
        <v>132</v>
      </c>
      <c r="W653" s="44" t="s">
        <v>77</v>
      </c>
      <c r="X653" s="6"/>
      <c r="Y653" s="6"/>
      <c r="Z653" s="6"/>
      <c r="AA653" s="6"/>
      <c r="AB653" s="6"/>
      <c r="AC653" s="6"/>
      <c r="AD653" s="6"/>
      <c r="AE653" s="6"/>
      <c r="AF653" s="6"/>
      <c r="AG653" s="6"/>
      <c r="AH653" s="6"/>
      <c r="AI653" s="6"/>
      <c r="AJ653" s="6"/>
      <c r="AK653" s="6"/>
      <c r="AL653" s="6"/>
      <c r="AM653" s="6"/>
      <c r="AN653" s="6"/>
      <c r="AO653" s="6"/>
      <c r="AP653" s="6"/>
    </row>
    <row r="654" spans="1:42" ht="11.25" hidden="1" customHeight="1" x14ac:dyDescent="0.3">
      <c r="A654" s="26">
        <v>648</v>
      </c>
      <c r="B654" s="38" t="s">
        <v>2485</v>
      </c>
      <c r="C654" s="39">
        <v>20</v>
      </c>
      <c r="D654" s="40">
        <v>100</v>
      </c>
      <c r="E654" s="30"/>
      <c r="F654" s="41">
        <f t="shared" si="3"/>
        <v>0</v>
      </c>
      <c r="G654" s="42" t="s">
        <v>2482</v>
      </c>
      <c r="H654" s="61" t="s">
        <v>60</v>
      </c>
      <c r="I654" s="44" t="s">
        <v>2486</v>
      </c>
      <c r="J654" s="103" t="s">
        <v>2252</v>
      </c>
      <c r="K654" s="45">
        <v>9786176796725</v>
      </c>
      <c r="L654" s="45">
        <v>2019</v>
      </c>
      <c r="M654" s="45">
        <v>4</v>
      </c>
      <c r="N654" s="103" t="s">
        <v>2150</v>
      </c>
      <c r="O654" s="38" t="s">
        <v>2487</v>
      </c>
      <c r="P654" s="45">
        <v>190909</v>
      </c>
      <c r="Q654" s="46" t="s">
        <v>2488</v>
      </c>
      <c r="R654" s="48">
        <v>0.24</v>
      </c>
      <c r="S654" s="45">
        <v>176</v>
      </c>
      <c r="T654" s="45">
        <v>130</v>
      </c>
      <c r="U654" s="45">
        <v>200</v>
      </c>
      <c r="V654" s="44" t="s">
        <v>223</v>
      </c>
      <c r="W654" s="44" t="s">
        <v>77</v>
      </c>
      <c r="X654" s="6"/>
      <c r="Y654" s="6"/>
      <c r="Z654" s="6"/>
      <c r="AA654" s="6"/>
      <c r="AB654" s="6"/>
      <c r="AC654" s="6"/>
      <c r="AD654" s="6"/>
      <c r="AE654" s="6"/>
      <c r="AF654" s="6"/>
      <c r="AG654" s="6"/>
      <c r="AH654" s="6"/>
      <c r="AI654" s="6"/>
      <c r="AJ654" s="6"/>
      <c r="AK654" s="6"/>
      <c r="AL654" s="6"/>
      <c r="AM654" s="6"/>
      <c r="AN654" s="6"/>
      <c r="AO654" s="6"/>
      <c r="AP654" s="6"/>
    </row>
    <row r="655" spans="1:42" ht="11.25" customHeight="1" x14ac:dyDescent="0.3">
      <c r="A655" s="26">
        <v>649</v>
      </c>
      <c r="B655" s="38" t="s">
        <v>2489</v>
      </c>
      <c r="C655" s="39">
        <v>8</v>
      </c>
      <c r="D655" s="40">
        <v>320</v>
      </c>
      <c r="E655" s="107"/>
      <c r="F655" s="41">
        <f t="shared" si="3"/>
        <v>0</v>
      </c>
      <c r="G655" s="42" t="s">
        <v>2482</v>
      </c>
      <c r="H655" s="42"/>
      <c r="I655" s="44" t="s">
        <v>2490</v>
      </c>
      <c r="J655" s="103" t="s">
        <v>2252</v>
      </c>
      <c r="K655" s="45">
        <v>9786176799290</v>
      </c>
      <c r="L655" s="45">
        <v>2021</v>
      </c>
      <c r="M655" s="45">
        <v>8</v>
      </c>
      <c r="N655" s="103" t="s">
        <v>2150</v>
      </c>
      <c r="O655" s="38" t="s">
        <v>2491</v>
      </c>
      <c r="P655" s="45">
        <v>153492</v>
      </c>
      <c r="Q655" s="46" t="s">
        <v>2492</v>
      </c>
      <c r="R655" s="48">
        <v>0.55500000000000005</v>
      </c>
      <c r="S655" s="45">
        <v>495</v>
      </c>
      <c r="T655" s="45">
        <v>145</v>
      </c>
      <c r="U655" s="45">
        <v>200</v>
      </c>
      <c r="V655" s="44" t="s">
        <v>132</v>
      </c>
      <c r="W655" s="44" t="s">
        <v>77</v>
      </c>
      <c r="X655" s="6"/>
      <c r="Y655" s="6"/>
      <c r="Z655" s="6"/>
      <c r="AA655" s="6"/>
      <c r="AB655" s="6"/>
      <c r="AC655" s="6"/>
      <c r="AD655" s="6"/>
      <c r="AE655" s="6"/>
      <c r="AF655" s="6"/>
      <c r="AG655" s="6"/>
      <c r="AH655" s="6"/>
      <c r="AI655" s="6"/>
      <c r="AJ655" s="6"/>
      <c r="AK655" s="6"/>
      <c r="AL655" s="6"/>
      <c r="AM655" s="6"/>
      <c r="AN655" s="6"/>
      <c r="AO655" s="6"/>
      <c r="AP655" s="6"/>
    </row>
    <row r="656" spans="1:42" ht="11.25" customHeight="1" x14ac:dyDescent="0.3">
      <c r="A656" s="26">
        <v>650</v>
      </c>
      <c r="B656" s="38" t="s">
        <v>2493</v>
      </c>
      <c r="C656" s="39">
        <v>10</v>
      </c>
      <c r="D656" s="40">
        <v>320</v>
      </c>
      <c r="E656" s="30"/>
      <c r="F656" s="41">
        <f t="shared" si="3"/>
        <v>0</v>
      </c>
      <c r="G656" s="42" t="s">
        <v>2482</v>
      </c>
      <c r="H656" s="60"/>
      <c r="I656" s="44" t="s">
        <v>2494</v>
      </c>
      <c r="J656" s="103" t="s">
        <v>2043</v>
      </c>
      <c r="K656" s="45">
        <v>9789666799824</v>
      </c>
      <c r="L656" s="45">
        <v>2022</v>
      </c>
      <c r="M656" s="45">
        <v>6</v>
      </c>
      <c r="N656" s="103" t="s">
        <v>2150</v>
      </c>
      <c r="O656" s="38" t="s">
        <v>2495</v>
      </c>
      <c r="P656" s="45">
        <v>170622</v>
      </c>
      <c r="Q656" s="46" t="s">
        <v>2496</v>
      </c>
      <c r="R656" s="48">
        <v>0.45200000000000001</v>
      </c>
      <c r="S656" s="45">
        <v>464</v>
      </c>
      <c r="T656" s="45">
        <v>130</v>
      </c>
      <c r="U656" s="45">
        <v>200</v>
      </c>
      <c r="V656" s="44" t="s">
        <v>223</v>
      </c>
      <c r="W656" s="44" t="s">
        <v>77</v>
      </c>
      <c r="X656" s="6"/>
      <c r="Y656" s="6"/>
      <c r="Z656" s="6"/>
      <c r="AA656" s="6"/>
      <c r="AB656" s="6"/>
      <c r="AC656" s="6"/>
      <c r="AD656" s="6"/>
      <c r="AE656" s="6"/>
      <c r="AF656" s="6"/>
      <c r="AG656" s="6"/>
      <c r="AH656" s="6"/>
      <c r="AI656" s="6"/>
      <c r="AJ656" s="6"/>
      <c r="AK656" s="6"/>
      <c r="AL656" s="6"/>
      <c r="AM656" s="6"/>
      <c r="AN656" s="6"/>
      <c r="AO656" s="6"/>
      <c r="AP656" s="6"/>
    </row>
    <row r="657" spans="1:42" ht="11.25" customHeight="1" x14ac:dyDescent="0.3">
      <c r="A657" s="26">
        <v>651</v>
      </c>
      <c r="B657" s="49" t="s">
        <v>2497</v>
      </c>
      <c r="C657" s="50">
        <v>8</v>
      </c>
      <c r="D657" s="51">
        <v>320</v>
      </c>
      <c r="E657" s="30"/>
      <c r="F657" s="52">
        <f t="shared" si="3"/>
        <v>0</v>
      </c>
      <c r="G657" s="53" t="s">
        <v>2482</v>
      </c>
      <c r="H657" s="54" t="s">
        <v>396</v>
      </c>
      <c r="I657" s="55" t="s">
        <v>2494</v>
      </c>
      <c r="J657" s="100" t="s">
        <v>2043</v>
      </c>
      <c r="K657" s="56">
        <v>9789664481073</v>
      </c>
      <c r="L657" s="56">
        <v>2023</v>
      </c>
      <c r="M657" s="57">
        <v>10</v>
      </c>
      <c r="N657" s="100" t="s">
        <v>2150</v>
      </c>
      <c r="O657" s="49" t="s">
        <v>2498</v>
      </c>
      <c r="P657" s="56">
        <v>200091</v>
      </c>
      <c r="Q657" s="57" t="s">
        <v>2499</v>
      </c>
      <c r="R657" s="58">
        <v>0.495</v>
      </c>
      <c r="S657" s="56">
        <v>496</v>
      </c>
      <c r="T657" s="56">
        <v>130</v>
      </c>
      <c r="U657" s="56">
        <v>200</v>
      </c>
      <c r="V657" s="55" t="s">
        <v>223</v>
      </c>
      <c r="W657" s="55" t="s">
        <v>77</v>
      </c>
      <c r="X657" s="6"/>
      <c r="Y657" s="6"/>
      <c r="Z657" s="6"/>
      <c r="AA657" s="6"/>
      <c r="AB657" s="6"/>
      <c r="AC657" s="6"/>
      <c r="AD657" s="6"/>
      <c r="AE657" s="6"/>
      <c r="AF657" s="6"/>
      <c r="AG657" s="6"/>
      <c r="AH657" s="6"/>
      <c r="AI657" s="6"/>
      <c r="AJ657" s="6"/>
      <c r="AK657" s="6"/>
      <c r="AL657" s="6"/>
      <c r="AM657" s="6"/>
      <c r="AN657" s="6"/>
      <c r="AO657" s="6"/>
      <c r="AP657" s="6"/>
    </row>
    <row r="658" spans="1:42" ht="11.25" customHeight="1" x14ac:dyDescent="0.3">
      <c r="A658" s="26">
        <v>652</v>
      </c>
      <c r="B658" s="38" t="s">
        <v>2500</v>
      </c>
      <c r="C658" s="39">
        <v>10</v>
      </c>
      <c r="D658" s="40">
        <v>300</v>
      </c>
      <c r="E658" s="30"/>
      <c r="F658" s="41">
        <f t="shared" si="3"/>
        <v>0</v>
      </c>
      <c r="G658" s="42" t="s">
        <v>2482</v>
      </c>
      <c r="H658" s="60"/>
      <c r="I658" s="44" t="s">
        <v>2501</v>
      </c>
      <c r="J658" s="103" t="s">
        <v>2252</v>
      </c>
      <c r="K658" s="45">
        <v>9786176796190</v>
      </c>
      <c r="L658" s="45">
        <v>2018</v>
      </c>
      <c r="M658" s="45">
        <v>11</v>
      </c>
      <c r="N658" s="103" t="s">
        <v>2150</v>
      </c>
      <c r="O658" s="38" t="s">
        <v>2502</v>
      </c>
      <c r="P658" s="45">
        <v>183120</v>
      </c>
      <c r="Q658" s="46" t="s">
        <v>2503</v>
      </c>
      <c r="R658" s="48">
        <v>0.47</v>
      </c>
      <c r="S658" s="45">
        <v>424</v>
      </c>
      <c r="T658" s="45">
        <v>145</v>
      </c>
      <c r="U658" s="45">
        <v>200</v>
      </c>
      <c r="V658" s="44" t="s">
        <v>132</v>
      </c>
      <c r="W658" s="44" t="s">
        <v>77</v>
      </c>
      <c r="X658" s="6"/>
      <c r="Y658" s="6"/>
      <c r="Z658" s="6"/>
      <c r="AA658" s="6"/>
      <c r="AB658" s="6"/>
      <c r="AC658" s="6"/>
      <c r="AD658" s="6"/>
      <c r="AE658" s="6"/>
      <c r="AF658" s="6"/>
      <c r="AG658" s="6"/>
      <c r="AH658" s="6"/>
      <c r="AI658" s="6"/>
      <c r="AJ658" s="6"/>
      <c r="AK658" s="6"/>
      <c r="AL658" s="6"/>
      <c r="AM658" s="6"/>
      <c r="AN658" s="6"/>
      <c r="AO658" s="6"/>
      <c r="AP658" s="6"/>
    </row>
    <row r="659" spans="1:42" ht="11.25" hidden="1" customHeight="1" x14ac:dyDescent="0.3">
      <c r="A659" s="26">
        <v>653</v>
      </c>
      <c r="B659" s="38" t="s">
        <v>2504</v>
      </c>
      <c r="C659" s="39">
        <v>10</v>
      </c>
      <c r="D659" s="40">
        <v>300</v>
      </c>
      <c r="E659" s="107"/>
      <c r="F659" s="41">
        <f t="shared" si="3"/>
        <v>0</v>
      </c>
      <c r="G659" s="42" t="s">
        <v>2482</v>
      </c>
      <c r="H659" s="60" t="s">
        <v>60</v>
      </c>
      <c r="I659" s="44" t="s">
        <v>2501</v>
      </c>
      <c r="J659" s="103" t="s">
        <v>2252</v>
      </c>
      <c r="K659" s="45">
        <v>9786176797531</v>
      </c>
      <c r="L659" s="45">
        <v>2019</v>
      </c>
      <c r="M659" s="45">
        <v>11</v>
      </c>
      <c r="N659" s="103" t="s">
        <v>2150</v>
      </c>
      <c r="O659" s="38" t="s">
        <v>2505</v>
      </c>
      <c r="P659" s="45">
        <v>201032</v>
      </c>
      <c r="Q659" s="46" t="s">
        <v>2506</v>
      </c>
      <c r="R659" s="48">
        <v>0.46500000000000002</v>
      </c>
      <c r="S659" s="45">
        <v>416</v>
      </c>
      <c r="T659" s="45">
        <v>145</v>
      </c>
      <c r="U659" s="45">
        <v>200</v>
      </c>
      <c r="V659" s="44" t="s">
        <v>132</v>
      </c>
      <c r="W659" s="44" t="s">
        <v>77</v>
      </c>
      <c r="X659" s="6"/>
      <c r="Y659" s="6"/>
      <c r="Z659" s="6"/>
      <c r="AA659" s="6"/>
      <c r="AB659" s="6"/>
      <c r="AC659" s="6"/>
      <c r="AD659" s="6"/>
      <c r="AE659" s="6"/>
      <c r="AF659" s="6"/>
      <c r="AG659" s="6"/>
      <c r="AH659" s="6"/>
      <c r="AI659" s="6"/>
      <c r="AJ659" s="6"/>
      <c r="AK659" s="6"/>
      <c r="AL659" s="6"/>
      <c r="AM659" s="6"/>
      <c r="AN659" s="6"/>
      <c r="AO659" s="6"/>
      <c r="AP659" s="6"/>
    </row>
    <row r="660" spans="1:42" ht="11.25" customHeight="1" x14ac:dyDescent="0.3">
      <c r="A660" s="26">
        <v>654</v>
      </c>
      <c r="B660" s="38" t="s">
        <v>2507</v>
      </c>
      <c r="C660" s="39">
        <v>10</v>
      </c>
      <c r="D660" s="40">
        <v>300</v>
      </c>
      <c r="E660" s="30"/>
      <c r="F660" s="41">
        <f t="shared" si="3"/>
        <v>0</v>
      </c>
      <c r="G660" s="42" t="s">
        <v>2482</v>
      </c>
      <c r="H660" s="42"/>
      <c r="I660" s="44" t="s">
        <v>2501</v>
      </c>
      <c r="J660" s="103" t="s">
        <v>2252</v>
      </c>
      <c r="K660" s="45">
        <v>9786176798477</v>
      </c>
      <c r="L660" s="45">
        <v>2021</v>
      </c>
      <c r="M660" s="45">
        <v>3</v>
      </c>
      <c r="N660" s="103" t="s">
        <v>2150</v>
      </c>
      <c r="O660" s="38" t="s">
        <v>2508</v>
      </c>
      <c r="P660" s="45">
        <v>144836</v>
      </c>
      <c r="Q660" s="46" t="s">
        <v>2509</v>
      </c>
      <c r="R660" s="48">
        <v>0.442</v>
      </c>
      <c r="S660" s="45">
        <v>392</v>
      </c>
      <c r="T660" s="45">
        <v>145</v>
      </c>
      <c r="U660" s="45">
        <v>200</v>
      </c>
      <c r="V660" s="44" t="s">
        <v>132</v>
      </c>
      <c r="W660" s="44" t="s">
        <v>77</v>
      </c>
      <c r="X660" s="6"/>
      <c r="Y660" s="6"/>
      <c r="Z660" s="6"/>
      <c r="AA660" s="6"/>
      <c r="AB660" s="6"/>
      <c r="AC660" s="6"/>
      <c r="AD660" s="6"/>
      <c r="AE660" s="6"/>
      <c r="AF660" s="6"/>
      <c r="AG660" s="6"/>
      <c r="AH660" s="6"/>
      <c r="AI660" s="6"/>
      <c r="AJ660" s="6"/>
      <c r="AK660" s="6"/>
      <c r="AL660" s="6"/>
      <c r="AM660" s="6"/>
      <c r="AN660" s="6"/>
      <c r="AO660" s="6"/>
      <c r="AP660" s="6"/>
    </row>
    <row r="661" spans="1:42" ht="11.25" customHeight="1" x14ac:dyDescent="0.3">
      <c r="A661" s="108"/>
      <c r="B661" s="109" t="s">
        <v>7</v>
      </c>
      <c r="C661" s="110" t="s">
        <v>8</v>
      </c>
      <c r="D661" s="111" t="s">
        <v>9</v>
      </c>
      <c r="E661" s="111"/>
      <c r="F661" s="111">
        <f>SUM(F8:F660)</f>
        <v>0</v>
      </c>
      <c r="G661" s="112" t="s">
        <v>12</v>
      </c>
      <c r="H661" s="21" t="s">
        <v>13</v>
      </c>
      <c r="I661" s="110" t="s">
        <v>14</v>
      </c>
      <c r="J661" s="113" t="s">
        <v>15</v>
      </c>
      <c r="K661" s="114" t="s">
        <v>16</v>
      </c>
      <c r="L661" s="115" t="s">
        <v>17</v>
      </c>
      <c r="M661" s="115" t="s">
        <v>18</v>
      </c>
      <c r="N661" s="23" t="s">
        <v>19</v>
      </c>
      <c r="O661" s="110" t="s">
        <v>20</v>
      </c>
      <c r="P661" s="110" t="s">
        <v>21</v>
      </c>
      <c r="Q661" s="114" t="s">
        <v>22</v>
      </c>
      <c r="R661" s="115" t="s">
        <v>23</v>
      </c>
      <c r="S661" s="115" t="s">
        <v>24</v>
      </c>
      <c r="T661" s="115"/>
      <c r="U661" s="115"/>
      <c r="V661" s="115" t="s">
        <v>27</v>
      </c>
      <c r="W661" s="115" t="s">
        <v>28</v>
      </c>
      <c r="X661" s="6"/>
      <c r="Y661" s="6"/>
      <c r="Z661" s="6"/>
      <c r="AA661" s="6"/>
      <c r="AB661" s="6"/>
      <c r="AC661" s="6"/>
      <c r="AD661" s="6"/>
      <c r="AE661" s="6"/>
      <c r="AF661" s="6"/>
      <c r="AG661" s="6"/>
      <c r="AH661" s="6"/>
      <c r="AI661" s="6"/>
      <c r="AJ661" s="6"/>
      <c r="AK661" s="6"/>
      <c r="AL661" s="6"/>
      <c r="AM661" s="6"/>
      <c r="AN661" s="6"/>
      <c r="AO661" s="6"/>
      <c r="AP661" s="6"/>
    </row>
    <row r="662" spans="1:42" ht="11.25" customHeight="1" x14ac:dyDescent="0.3">
      <c r="A662" s="116"/>
      <c r="B662" s="116"/>
      <c r="C662" s="117" t="s">
        <v>2510</v>
      </c>
      <c r="D662" s="118"/>
      <c r="E662" s="119"/>
      <c r="F662" s="120"/>
      <c r="G662" s="4"/>
      <c r="H662" s="4"/>
      <c r="I662" s="3"/>
      <c r="J662" s="3"/>
      <c r="K662" s="5"/>
      <c r="L662" s="3"/>
      <c r="M662" s="3"/>
      <c r="N662" s="3"/>
      <c r="O662" s="4"/>
      <c r="P662" s="3"/>
      <c r="Q662" s="5"/>
      <c r="R662" s="3"/>
      <c r="S662" s="3"/>
      <c r="T662" s="3"/>
      <c r="U662" s="3"/>
      <c r="V662" s="3"/>
      <c r="W662" s="3"/>
      <c r="X662" s="6"/>
      <c r="Y662" s="6"/>
      <c r="Z662" s="6"/>
      <c r="AA662" s="6"/>
      <c r="AB662" s="6"/>
      <c r="AC662" s="6"/>
      <c r="AD662" s="6"/>
      <c r="AE662" s="6"/>
      <c r="AF662" s="6"/>
      <c r="AG662" s="6"/>
      <c r="AH662" s="6"/>
      <c r="AI662" s="6"/>
      <c r="AJ662" s="6"/>
      <c r="AK662" s="6"/>
      <c r="AL662" s="6"/>
      <c r="AM662" s="6"/>
      <c r="AN662" s="6"/>
      <c r="AO662" s="6"/>
      <c r="AP662" s="6"/>
    </row>
    <row r="663" spans="1:42" ht="11.25" customHeight="1" x14ac:dyDescent="0.3">
      <c r="A663" s="116"/>
      <c r="B663" s="116"/>
      <c r="C663" s="121" t="s">
        <v>2511</v>
      </c>
      <c r="D663" s="118"/>
      <c r="E663" s="119"/>
      <c r="F663" s="122">
        <f>F661*(1-F662)</f>
        <v>0</v>
      </c>
      <c r="G663" s="4"/>
      <c r="H663" s="4"/>
      <c r="I663" s="3"/>
      <c r="J663" s="3"/>
      <c r="K663" s="5"/>
      <c r="L663" s="3"/>
      <c r="M663" s="3"/>
      <c r="N663" s="3"/>
      <c r="O663" s="4"/>
      <c r="P663" s="3"/>
      <c r="Q663" s="5"/>
      <c r="R663" s="3"/>
      <c r="S663" s="3"/>
      <c r="T663" s="3"/>
      <c r="U663" s="3"/>
      <c r="V663" s="3"/>
      <c r="W663" s="3"/>
      <c r="X663" s="6"/>
      <c r="Y663" s="6"/>
      <c r="Z663" s="6"/>
      <c r="AA663" s="6"/>
      <c r="AB663" s="6"/>
      <c r="AC663" s="6"/>
      <c r="AD663" s="6"/>
      <c r="AE663" s="6"/>
      <c r="AF663" s="6"/>
      <c r="AG663" s="6"/>
      <c r="AH663" s="6"/>
      <c r="AI663" s="6"/>
      <c r="AJ663" s="6"/>
      <c r="AK663" s="6"/>
      <c r="AL663" s="6"/>
      <c r="AM663" s="6"/>
      <c r="AN663" s="6"/>
      <c r="AO663" s="6"/>
      <c r="AP663" s="6"/>
    </row>
    <row r="664" spans="1:42" ht="11.25" customHeight="1" x14ac:dyDescent="0.3">
      <c r="A664" s="123"/>
      <c r="B664" s="124"/>
      <c r="C664" s="125"/>
      <c r="D664" s="126"/>
      <c r="E664" s="127"/>
      <c r="F664" s="127"/>
      <c r="G664" s="128"/>
      <c r="H664" s="128"/>
      <c r="I664" s="124"/>
      <c r="J664" s="124"/>
      <c r="K664" s="129"/>
      <c r="L664" s="124"/>
      <c r="M664" s="124"/>
      <c r="N664" s="124"/>
      <c r="O664" s="128"/>
      <c r="P664" s="124"/>
      <c r="Q664" s="129"/>
      <c r="R664" s="124"/>
      <c r="S664" s="124"/>
      <c r="T664" s="124"/>
      <c r="U664" s="124"/>
      <c r="V664" s="124"/>
      <c r="W664" s="124"/>
      <c r="X664" s="6"/>
      <c r="Y664" s="6"/>
      <c r="Z664" s="6"/>
      <c r="AA664" s="6"/>
      <c r="AB664" s="6"/>
      <c r="AC664" s="6"/>
      <c r="AD664" s="6"/>
      <c r="AE664" s="6"/>
      <c r="AF664" s="6"/>
      <c r="AG664" s="6"/>
      <c r="AH664" s="6"/>
      <c r="AI664" s="6"/>
      <c r="AJ664" s="6"/>
      <c r="AK664" s="6"/>
      <c r="AL664" s="6"/>
      <c r="AM664" s="6"/>
      <c r="AN664" s="6"/>
      <c r="AO664" s="6"/>
      <c r="AP664" s="6"/>
    </row>
  </sheetData>
  <autoFilter ref="A6:AL663">
    <filterColumn colId="7">
      <filters blank="1">
        <filter val="закінчується"/>
        <filter val="знову з нами!"/>
        <filter val="наявність / статус"/>
        <filter val="новинка"/>
        <filter val="останні примірники"/>
        <filter val="Різдво"/>
        <filter val="розпродаж"/>
      </filters>
    </filterColumn>
    <sortState ref="A6:AL663">
      <sortCondition ref="A6:A663"/>
      <sortCondition descending="1" sortBy="cellColor" ref="B6:B663" dxfId="5341"/>
    </sortState>
  </autoFilter>
  <mergeCells count="9">
    <mergeCell ref="H5:I5"/>
    <mergeCell ref="J5:L5"/>
    <mergeCell ref="C1:F2"/>
    <mergeCell ref="G1:G2"/>
    <mergeCell ref="H1:I2"/>
    <mergeCell ref="J1:L2"/>
    <mergeCell ref="H3:I4"/>
    <mergeCell ref="J3:L3"/>
    <mergeCell ref="J4:L4"/>
  </mergeCells>
  <pageMargins left="0.25" right="0.25"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2:I53"/>
  <sheetViews>
    <sheetView workbookViewId="0"/>
  </sheetViews>
  <sheetFormatPr defaultColWidth="14.44140625" defaultRowHeight="15" customHeight="1" x14ac:dyDescent="0.3"/>
  <cols>
    <col min="2" max="2" width="67.88671875" customWidth="1"/>
  </cols>
  <sheetData>
    <row r="2" spans="1:9" x14ac:dyDescent="0.3">
      <c r="A2" s="130" t="s">
        <v>2512</v>
      </c>
      <c r="B2" s="130" t="s">
        <v>2513</v>
      </c>
    </row>
    <row r="3" spans="1:9" x14ac:dyDescent="0.3">
      <c r="A3" s="131"/>
      <c r="B3" s="132" t="s">
        <v>2514</v>
      </c>
    </row>
    <row r="4" spans="1:9" x14ac:dyDescent="0.3">
      <c r="A4" s="133"/>
      <c r="B4" s="134" t="s">
        <v>2149</v>
      </c>
    </row>
    <row r="5" spans="1:9" x14ac:dyDescent="0.3">
      <c r="A5" s="133"/>
      <c r="B5" s="134" t="s">
        <v>2316</v>
      </c>
    </row>
    <row r="6" spans="1:9" x14ac:dyDescent="0.3">
      <c r="A6" s="133"/>
      <c r="B6" s="134" t="s">
        <v>2153</v>
      </c>
    </row>
    <row r="7" spans="1:9" x14ac:dyDescent="0.3">
      <c r="A7" s="133"/>
      <c r="B7" s="134" t="s">
        <v>2157</v>
      </c>
    </row>
    <row r="8" spans="1:9" x14ac:dyDescent="0.3">
      <c r="A8" s="133"/>
      <c r="B8" s="134" t="s">
        <v>1064</v>
      </c>
    </row>
    <row r="9" spans="1:9" x14ac:dyDescent="0.3">
      <c r="A9" s="133"/>
      <c r="B9" s="134" t="s">
        <v>1068</v>
      </c>
    </row>
    <row r="10" spans="1:9" x14ac:dyDescent="0.3">
      <c r="A10" s="133"/>
      <c r="B10" s="134" t="s">
        <v>2345</v>
      </c>
    </row>
    <row r="11" spans="1:9" x14ac:dyDescent="0.3">
      <c r="A11" s="133"/>
      <c r="B11" s="134" t="s">
        <v>2005</v>
      </c>
    </row>
    <row r="12" spans="1:9" x14ac:dyDescent="0.3">
      <c r="A12" s="133"/>
      <c r="B12" s="134" t="s">
        <v>177</v>
      </c>
    </row>
    <row r="13" spans="1:9" x14ac:dyDescent="0.3">
      <c r="A13" s="133"/>
      <c r="B13" s="134" t="s">
        <v>2145</v>
      </c>
    </row>
    <row r="14" spans="1:9" x14ac:dyDescent="0.3">
      <c r="A14" s="133"/>
      <c r="B14" s="134" t="s">
        <v>693</v>
      </c>
      <c r="D14" s="199" t="s">
        <v>2515</v>
      </c>
      <c r="E14" s="190"/>
      <c r="F14" s="190"/>
      <c r="G14" s="190"/>
      <c r="H14" s="190"/>
      <c r="I14" s="190"/>
    </row>
    <row r="15" spans="1:9" x14ac:dyDescent="0.3">
      <c r="A15" s="133"/>
      <c r="B15" s="134" t="s">
        <v>650</v>
      </c>
      <c r="D15" s="190"/>
      <c r="E15" s="190"/>
      <c r="F15" s="190"/>
      <c r="G15" s="190"/>
      <c r="H15" s="190"/>
      <c r="I15" s="190"/>
    </row>
    <row r="16" spans="1:9" x14ac:dyDescent="0.3">
      <c r="A16" s="133"/>
      <c r="B16" s="134" t="s">
        <v>728</v>
      </c>
    </row>
    <row r="17" spans="1:2" x14ac:dyDescent="0.3">
      <c r="A17" s="133"/>
      <c r="B17" s="134" t="s">
        <v>690</v>
      </c>
    </row>
    <row r="18" spans="1:2" x14ac:dyDescent="0.3">
      <c r="A18" s="133"/>
      <c r="B18" s="134" t="s">
        <v>2497</v>
      </c>
    </row>
    <row r="19" spans="1:2" x14ac:dyDescent="0.3">
      <c r="A19" s="133"/>
      <c r="B19" s="134" t="s">
        <v>1866</v>
      </c>
    </row>
    <row r="20" spans="1:2" x14ac:dyDescent="0.3">
      <c r="A20" s="133"/>
      <c r="B20" s="134" t="s">
        <v>1963</v>
      </c>
    </row>
    <row r="21" spans="1:2" x14ac:dyDescent="0.3">
      <c r="A21" s="133"/>
      <c r="B21" s="134" t="s">
        <v>1304</v>
      </c>
    </row>
    <row r="22" spans="1:2" x14ac:dyDescent="0.3">
      <c r="A22" s="133"/>
      <c r="B22" s="134" t="s">
        <v>1529</v>
      </c>
    </row>
    <row r="23" spans="1:2" x14ac:dyDescent="0.3">
      <c r="A23" s="133"/>
      <c r="B23" s="134" t="s">
        <v>1823</v>
      </c>
    </row>
    <row r="24" spans="1:2" x14ac:dyDescent="0.3">
      <c r="A24" s="133"/>
      <c r="B24" s="134" t="s">
        <v>141</v>
      </c>
    </row>
    <row r="25" spans="1:2" x14ac:dyDescent="0.3">
      <c r="A25" s="133"/>
      <c r="B25" s="134" t="s">
        <v>2357</v>
      </c>
    </row>
    <row r="26" spans="1:2" x14ac:dyDescent="0.3">
      <c r="A26" s="133"/>
      <c r="B26" s="134" t="s">
        <v>1969</v>
      </c>
    </row>
    <row r="27" spans="1:2" x14ac:dyDescent="0.3">
      <c r="A27" s="133"/>
      <c r="B27" s="134" t="s">
        <v>927</v>
      </c>
    </row>
    <row r="28" spans="1:2" x14ac:dyDescent="0.3">
      <c r="A28" s="133"/>
      <c r="B28" s="134" t="s">
        <v>841</v>
      </c>
    </row>
    <row r="29" spans="1:2" x14ac:dyDescent="0.3">
      <c r="A29" s="133"/>
      <c r="B29" s="134" t="s">
        <v>596</v>
      </c>
    </row>
    <row r="30" spans="1:2" x14ac:dyDescent="0.3">
      <c r="A30" s="133"/>
      <c r="B30" s="134" t="s">
        <v>341</v>
      </c>
    </row>
    <row r="31" spans="1:2" x14ac:dyDescent="0.3">
      <c r="A31" s="133"/>
      <c r="B31" s="134" t="s">
        <v>732</v>
      </c>
    </row>
    <row r="32" spans="1:2" x14ac:dyDescent="0.3">
      <c r="A32" s="133"/>
      <c r="B32" s="134" t="s">
        <v>638</v>
      </c>
    </row>
    <row r="33" spans="1:2" x14ac:dyDescent="0.3">
      <c r="A33" s="133"/>
      <c r="B33" s="134" t="s">
        <v>1978</v>
      </c>
    </row>
    <row r="34" spans="1:2" x14ac:dyDescent="0.3">
      <c r="A34" s="133"/>
      <c r="B34" s="134" t="s">
        <v>2390</v>
      </c>
    </row>
    <row r="35" spans="1:2" x14ac:dyDescent="0.3">
      <c r="A35" s="133"/>
      <c r="B35" s="134" t="s">
        <v>699</v>
      </c>
    </row>
    <row r="36" spans="1:2" x14ac:dyDescent="0.3">
      <c r="A36" s="133"/>
      <c r="B36" s="134" t="s">
        <v>1966</v>
      </c>
    </row>
    <row r="37" spans="1:2" x14ac:dyDescent="0.3">
      <c r="A37" s="133"/>
      <c r="B37" s="134" t="s">
        <v>1027</v>
      </c>
    </row>
    <row r="38" spans="1:2" x14ac:dyDescent="0.3">
      <c r="A38" s="133"/>
      <c r="B38" s="134" t="s">
        <v>1869</v>
      </c>
    </row>
    <row r="39" spans="1:2" x14ac:dyDescent="0.3">
      <c r="A39" s="133"/>
      <c r="B39" s="134" t="s">
        <v>2349</v>
      </c>
    </row>
    <row r="40" spans="1:2" x14ac:dyDescent="0.3">
      <c r="A40" s="133"/>
      <c r="B40" s="134" t="s">
        <v>686</v>
      </c>
    </row>
    <row r="41" spans="1:2" x14ac:dyDescent="0.3">
      <c r="A41" s="133"/>
      <c r="B41" s="134" t="s">
        <v>1972</v>
      </c>
    </row>
    <row r="42" spans="1:2" x14ac:dyDescent="0.3">
      <c r="A42" s="133"/>
      <c r="B42" s="134" t="s">
        <v>145</v>
      </c>
    </row>
    <row r="43" spans="1:2" x14ac:dyDescent="0.3">
      <c r="A43" s="133"/>
      <c r="B43" s="134" t="s">
        <v>2002</v>
      </c>
    </row>
    <row r="44" spans="1:2" x14ac:dyDescent="0.3">
      <c r="A44" s="133"/>
      <c r="B44" s="134" t="s">
        <v>1975</v>
      </c>
    </row>
    <row r="45" spans="1:2" x14ac:dyDescent="0.3">
      <c r="A45" s="133"/>
      <c r="B45" s="134" t="s">
        <v>739</v>
      </c>
    </row>
    <row r="46" spans="1:2" x14ac:dyDescent="0.3">
      <c r="A46" s="133"/>
      <c r="B46" s="134" t="s">
        <v>1444</v>
      </c>
    </row>
    <row r="47" spans="1:2" x14ac:dyDescent="0.3">
      <c r="A47" s="133"/>
      <c r="B47" s="134" t="s">
        <v>1999</v>
      </c>
    </row>
    <row r="48" spans="1:2" x14ac:dyDescent="0.3">
      <c r="A48" s="133"/>
      <c r="B48" s="134" t="s">
        <v>1875</v>
      </c>
    </row>
    <row r="49" spans="1:2" x14ac:dyDescent="0.3">
      <c r="A49" s="133"/>
      <c r="B49" s="134" t="s">
        <v>634</v>
      </c>
    </row>
    <row r="50" spans="1:2" x14ac:dyDescent="0.3">
      <c r="A50" s="133"/>
      <c r="B50" s="134" t="s">
        <v>1987</v>
      </c>
    </row>
    <row r="51" spans="1:2" x14ac:dyDescent="0.3">
      <c r="A51" s="133"/>
      <c r="B51" s="134" t="s">
        <v>1537</v>
      </c>
    </row>
    <row r="52" spans="1:2" x14ac:dyDescent="0.3">
      <c r="A52" s="133"/>
      <c r="B52" s="134" t="s">
        <v>967</v>
      </c>
    </row>
    <row r="53" spans="1:2" x14ac:dyDescent="0.3">
      <c r="A53" s="133"/>
      <c r="B53" s="134" t="s">
        <v>1888</v>
      </c>
    </row>
  </sheetData>
  <mergeCells count="1">
    <mergeCell ref="D14:I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L393"/>
  <sheetViews>
    <sheetView workbookViewId="0"/>
  </sheetViews>
  <sheetFormatPr defaultColWidth="14.44140625" defaultRowHeight="15" customHeight="1" x14ac:dyDescent="0.3"/>
  <cols>
    <col min="1" max="1" width="8" customWidth="1"/>
    <col min="2" max="2" width="41.6640625" customWidth="1"/>
    <col min="3" max="3" width="11.6640625" customWidth="1"/>
    <col min="4" max="4" width="9.6640625" customWidth="1"/>
    <col min="5" max="5" width="12.33203125" customWidth="1"/>
    <col min="6" max="6" width="10.44140625" customWidth="1"/>
    <col min="7" max="7" width="13.44140625" customWidth="1"/>
    <col min="8" max="8" width="22.109375" customWidth="1"/>
    <col min="9" max="9" width="19.5546875" customWidth="1"/>
    <col min="10" max="10" width="20.6640625" customWidth="1"/>
    <col min="11" max="11" width="17.109375" customWidth="1"/>
    <col min="12" max="12" width="12.109375" customWidth="1"/>
    <col min="15" max="15" width="18.33203125" customWidth="1"/>
    <col min="17" max="17" width="24.88671875" customWidth="1"/>
    <col min="18" max="18" width="7.33203125" customWidth="1"/>
    <col min="19" max="19" width="5.6640625" customWidth="1"/>
    <col min="20" max="20" width="9.5546875" customWidth="1"/>
    <col min="21" max="21" width="11" customWidth="1"/>
    <col min="22" max="22" width="8.44140625" customWidth="1"/>
    <col min="23" max="23" width="11.5546875" customWidth="1"/>
  </cols>
  <sheetData>
    <row r="1" spans="1:24" ht="15.75" customHeight="1" x14ac:dyDescent="0.3">
      <c r="A1" s="135"/>
      <c r="B1" s="187" t="s">
        <v>0</v>
      </c>
      <c r="C1" s="188"/>
      <c r="D1" s="188"/>
      <c r="E1" s="188"/>
      <c r="F1" s="188"/>
      <c r="G1" s="191"/>
      <c r="H1" s="201" t="s">
        <v>2516</v>
      </c>
      <c r="I1" s="194"/>
      <c r="J1" s="202" t="s">
        <v>2517</v>
      </c>
      <c r="K1" s="188"/>
      <c r="L1" s="188"/>
      <c r="M1" s="2"/>
      <c r="N1" s="3"/>
      <c r="O1" s="4"/>
      <c r="P1" s="3"/>
      <c r="Q1" s="3"/>
      <c r="R1" s="3"/>
      <c r="S1" s="3"/>
      <c r="T1" s="3"/>
      <c r="U1" s="3"/>
      <c r="V1" s="3"/>
      <c r="W1" s="3"/>
      <c r="X1" s="6"/>
    </row>
    <row r="2" spans="1:24" ht="12.75" customHeight="1" x14ac:dyDescent="0.3">
      <c r="A2" s="136"/>
      <c r="B2" s="189"/>
      <c r="C2" s="190"/>
      <c r="D2" s="190"/>
      <c r="E2" s="190"/>
      <c r="F2" s="190"/>
      <c r="G2" s="192"/>
      <c r="H2" s="195"/>
      <c r="I2" s="196"/>
      <c r="J2" s="189"/>
      <c r="K2" s="190"/>
      <c r="L2" s="190"/>
      <c r="M2" s="2"/>
      <c r="N2" s="3"/>
      <c r="O2" s="4"/>
      <c r="P2" s="3"/>
      <c r="Q2" s="3"/>
      <c r="R2" s="3"/>
      <c r="S2" s="3"/>
      <c r="T2" s="3"/>
      <c r="U2" s="3"/>
      <c r="V2" s="3"/>
      <c r="W2" s="3"/>
      <c r="X2" s="6"/>
    </row>
    <row r="3" spans="1:24" ht="12" customHeight="1" x14ac:dyDescent="0.3">
      <c r="A3" s="136"/>
      <c r="B3" s="203" t="s">
        <v>1</v>
      </c>
      <c r="C3" s="204"/>
      <c r="D3" s="9"/>
      <c r="E3" s="9"/>
      <c r="F3" s="9"/>
      <c r="G3" s="9"/>
      <c r="H3" s="200"/>
      <c r="I3" s="194"/>
      <c r="J3" s="185" t="s">
        <v>2518</v>
      </c>
      <c r="K3" s="186"/>
      <c r="L3" s="186"/>
      <c r="M3" s="2"/>
      <c r="N3" s="3"/>
      <c r="O3" s="4"/>
      <c r="P3" s="3"/>
      <c r="Q3" s="3"/>
      <c r="R3" s="3"/>
      <c r="S3" s="3"/>
      <c r="T3" s="3"/>
      <c r="U3" s="3"/>
      <c r="V3" s="3"/>
      <c r="W3" s="3"/>
      <c r="X3" s="6"/>
    </row>
    <row r="4" spans="1:24" ht="12" customHeight="1" x14ac:dyDescent="0.3">
      <c r="A4" s="137"/>
      <c r="B4" s="205" t="s">
        <v>2</v>
      </c>
      <c r="C4" s="204"/>
      <c r="D4" s="13"/>
      <c r="E4" s="13"/>
      <c r="F4" s="138"/>
      <c r="G4" s="138"/>
      <c r="H4" s="195"/>
      <c r="I4" s="196"/>
      <c r="J4" s="185" t="s">
        <v>3</v>
      </c>
      <c r="K4" s="186"/>
      <c r="L4" s="186"/>
      <c r="M4" s="2"/>
      <c r="N4" s="3"/>
      <c r="O4" s="4"/>
      <c r="P4" s="3"/>
      <c r="Q4" s="3"/>
      <c r="R4" s="3"/>
      <c r="S4" s="3"/>
      <c r="T4" s="3"/>
      <c r="U4" s="3"/>
      <c r="V4" s="3"/>
      <c r="W4" s="3"/>
      <c r="X4" s="6"/>
    </row>
    <row r="5" spans="1:24" ht="12" customHeight="1" x14ac:dyDescent="0.3">
      <c r="A5" s="139"/>
      <c r="B5" s="205" t="s">
        <v>4</v>
      </c>
      <c r="C5" s="204"/>
      <c r="D5" s="13"/>
      <c r="E5" s="13"/>
      <c r="F5" s="13"/>
      <c r="G5" s="13"/>
      <c r="H5" s="183"/>
      <c r="I5" s="184"/>
      <c r="J5" s="185" t="s">
        <v>5</v>
      </c>
      <c r="K5" s="186"/>
      <c r="L5" s="186"/>
      <c r="M5" s="2"/>
      <c r="N5" s="3"/>
      <c r="O5" s="4"/>
      <c r="P5" s="3"/>
      <c r="Q5" s="3"/>
      <c r="R5" s="3"/>
      <c r="S5" s="3"/>
      <c r="T5" s="3"/>
      <c r="U5" s="3"/>
      <c r="V5" s="3"/>
      <c r="W5" s="3"/>
      <c r="X5" s="6"/>
    </row>
    <row r="6" spans="1:24" ht="28.5" customHeight="1" x14ac:dyDescent="0.3">
      <c r="A6" s="140"/>
      <c r="B6" s="141" t="s">
        <v>7</v>
      </c>
      <c r="C6" s="142" t="s">
        <v>8</v>
      </c>
      <c r="D6" s="143" t="s">
        <v>9</v>
      </c>
      <c r="E6" s="144"/>
      <c r="F6" s="144" t="s">
        <v>11</v>
      </c>
      <c r="G6" s="145" t="s">
        <v>12</v>
      </c>
      <c r="H6" s="146" t="s">
        <v>13</v>
      </c>
      <c r="I6" s="142" t="s">
        <v>14</v>
      </c>
      <c r="J6" s="141" t="s">
        <v>15</v>
      </c>
      <c r="K6" s="142" t="s">
        <v>16</v>
      </c>
      <c r="L6" s="147" t="s">
        <v>17</v>
      </c>
      <c r="M6" s="147" t="s">
        <v>18</v>
      </c>
      <c r="N6" s="148" t="s">
        <v>19</v>
      </c>
      <c r="O6" s="142" t="s">
        <v>20</v>
      </c>
      <c r="P6" s="142" t="s">
        <v>21</v>
      </c>
      <c r="Q6" s="142" t="s">
        <v>22</v>
      </c>
      <c r="R6" s="147" t="s">
        <v>23</v>
      </c>
      <c r="S6" s="147" t="s">
        <v>24</v>
      </c>
      <c r="T6" s="149" t="s">
        <v>25</v>
      </c>
      <c r="U6" s="149" t="s">
        <v>26</v>
      </c>
      <c r="V6" s="147" t="s">
        <v>27</v>
      </c>
      <c r="W6" s="147" t="s">
        <v>28</v>
      </c>
      <c r="X6" s="150"/>
    </row>
    <row r="7" spans="1:24" ht="11.25" customHeight="1" x14ac:dyDescent="0.3">
      <c r="A7" s="151">
        <v>1001</v>
      </c>
      <c r="B7" s="152" t="s">
        <v>2519</v>
      </c>
      <c r="C7" s="153">
        <v>20</v>
      </c>
      <c r="D7" s="154">
        <v>120</v>
      </c>
      <c r="E7" s="155"/>
      <c r="F7" s="156">
        <f t="shared" ref="F7:F322" si="0">D7*E7</f>
        <v>0</v>
      </c>
      <c r="G7" s="157" t="s">
        <v>2520</v>
      </c>
      <c r="H7" s="155" t="s">
        <v>2521</v>
      </c>
      <c r="I7" s="152" t="s">
        <v>469</v>
      </c>
      <c r="J7" s="152" t="str">
        <f t="shared" ref="J7:J8" si="1">HYPERLINK("https://starylev.com.ua/bookstore/series--knygy-dlya-pidlitkiv","книжки для підлітків")</f>
        <v>книжки для підлітків</v>
      </c>
      <c r="K7" s="158">
        <v>9786176794479</v>
      </c>
      <c r="L7" s="159">
        <v>2017</v>
      </c>
      <c r="M7" s="159" t="s">
        <v>2522</v>
      </c>
      <c r="N7" s="160" t="s">
        <v>1129</v>
      </c>
      <c r="O7" s="161" t="s">
        <v>2523</v>
      </c>
      <c r="P7" s="162">
        <v>161290</v>
      </c>
      <c r="Q7" s="163" t="s">
        <v>2524</v>
      </c>
      <c r="R7" s="164">
        <v>0.21</v>
      </c>
      <c r="S7" s="165">
        <v>160</v>
      </c>
      <c r="T7" s="157">
        <v>130</v>
      </c>
      <c r="U7" s="166">
        <v>200</v>
      </c>
      <c r="V7" s="165" t="s">
        <v>223</v>
      </c>
      <c r="W7" s="165" t="s">
        <v>77</v>
      </c>
      <c r="X7" s="167"/>
    </row>
    <row r="8" spans="1:24" ht="11.25" customHeight="1" x14ac:dyDescent="0.3">
      <c r="A8" s="151">
        <v>1002</v>
      </c>
      <c r="B8" s="152" t="s">
        <v>2525</v>
      </c>
      <c r="C8" s="153">
        <v>10</v>
      </c>
      <c r="D8" s="154">
        <v>180</v>
      </c>
      <c r="E8" s="155"/>
      <c r="F8" s="156">
        <f t="shared" si="0"/>
        <v>0</v>
      </c>
      <c r="G8" s="157">
        <v>44539</v>
      </c>
      <c r="H8" s="155" t="s">
        <v>2521</v>
      </c>
      <c r="I8" s="168" t="s">
        <v>2526</v>
      </c>
      <c r="J8" s="152" t="str">
        <f t="shared" si="1"/>
        <v>книжки для підлітків</v>
      </c>
      <c r="K8" s="158">
        <v>9786176794332</v>
      </c>
      <c r="L8" s="159">
        <v>2017</v>
      </c>
      <c r="M8" s="159" t="s">
        <v>2527</v>
      </c>
      <c r="N8" s="160" t="s">
        <v>2528</v>
      </c>
      <c r="O8" s="161" t="s">
        <v>2529</v>
      </c>
      <c r="P8" s="162">
        <v>159967</v>
      </c>
      <c r="Q8" s="163" t="s">
        <v>2530</v>
      </c>
      <c r="R8" s="164">
        <v>0.3</v>
      </c>
      <c r="S8" s="165">
        <v>240</v>
      </c>
      <c r="T8" s="157">
        <v>145</v>
      </c>
      <c r="U8" s="166">
        <v>200</v>
      </c>
      <c r="V8" s="165" t="s">
        <v>132</v>
      </c>
      <c r="W8" s="165" t="s">
        <v>77</v>
      </c>
      <c r="X8" s="167"/>
    </row>
    <row r="9" spans="1:24" ht="11.25" customHeight="1" x14ac:dyDescent="0.3">
      <c r="A9" s="151">
        <v>1003</v>
      </c>
      <c r="B9" s="152" t="s">
        <v>2531</v>
      </c>
      <c r="C9" s="153">
        <v>10</v>
      </c>
      <c r="D9" s="154">
        <v>220</v>
      </c>
      <c r="E9" s="155"/>
      <c r="F9" s="156">
        <f t="shared" si="0"/>
        <v>0</v>
      </c>
      <c r="G9" s="157" t="s">
        <v>40</v>
      </c>
      <c r="H9" s="155" t="s">
        <v>2521</v>
      </c>
      <c r="I9" s="152" t="s">
        <v>2532</v>
      </c>
      <c r="J9" s="152" t="str">
        <f t="shared" ref="J9:J10" si="2">HYPERLINK("https://starylev.com.ua/bookstore/series--biznes-i-samorozvytok","бізнес і саморозвиток")</f>
        <v>бізнес і саморозвиток</v>
      </c>
      <c r="K9" s="158">
        <v>9786176793229</v>
      </c>
      <c r="L9" s="159">
        <v>2017</v>
      </c>
      <c r="M9" s="159" t="s">
        <v>2522</v>
      </c>
      <c r="N9" s="160" t="s">
        <v>123</v>
      </c>
      <c r="O9" s="161" t="s">
        <v>2533</v>
      </c>
      <c r="P9" s="162">
        <v>161277</v>
      </c>
      <c r="Q9" s="163" t="s">
        <v>2534</v>
      </c>
      <c r="R9" s="164">
        <v>0.28999999999999998</v>
      </c>
      <c r="S9" s="165">
        <v>208</v>
      </c>
      <c r="T9" s="157">
        <v>145</v>
      </c>
      <c r="U9" s="166">
        <v>200</v>
      </c>
      <c r="V9" s="165" t="s">
        <v>132</v>
      </c>
      <c r="W9" s="165" t="s">
        <v>38</v>
      </c>
      <c r="X9" s="167"/>
    </row>
    <row r="10" spans="1:24" ht="11.25" customHeight="1" x14ac:dyDescent="0.3">
      <c r="A10" s="151">
        <v>1004</v>
      </c>
      <c r="B10" s="152" t="s">
        <v>2535</v>
      </c>
      <c r="C10" s="153">
        <v>10</v>
      </c>
      <c r="D10" s="154">
        <v>150</v>
      </c>
      <c r="E10" s="155"/>
      <c r="F10" s="156">
        <f t="shared" si="0"/>
        <v>0</v>
      </c>
      <c r="G10" s="157" t="s">
        <v>40</v>
      </c>
      <c r="H10" s="155" t="s">
        <v>2521</v>
      </c>
      <c r="I10" s="152" t="s">
        <v>2536</v>
      </c>
      <c r="J10" s="152" t="str">
        <f t="shared" si="2"/>
        <v>бізнес і саморозвиток</v>
      </c>
      <c r="K10" s="158">
        <v>9786176793977</v>
      </c>
      <c r="L10" s="159">
        <v>2017</v>
      </c>
      <c r="M10" s="159" t="s">
        <v>1846</v>
      </c>
      <c r="N10" s="160" t="s">
        <v>123</v>
      </c>
      <c r="O10" s="161" t="s">
        <v>2537</v>
      </c>
      <c r="P10" s="162">
        <v>156055</v>
      </c>
      <c r="Q10" s="163" t="s">
        <v>2538</v>
      </c>
      <c r="R10" s="164">
        <v>0.43</v>
      </c>
      <c r="S10" s="165">
        <v>208</v>
      </c>
      <c r="T10" s="157">
        <v>170</v>
      </c>
      <c r="U10" s="166">
        <v>215</v>
      </c>
      <c r="V10" s="165" t="s">
        <v>1201</v>
      </c>
      <c r="W10" s="165" t="s">
        <v>38</v>
      </c>
      <c r="X10" s="167"/>
    </row>
    <row r="11" spans="1:24" ht="11.25" customHeight="1" x14ac:dyDescent="0.3">
      <c r="A11" s="151">
        <v>1005</v>
      </c>
      <c r="B11" s="152" t="s">
        <v>2539</v>
      </c>
      <c r="C11" s="153">
        <v>10</v>
      </c>
      <c r="D11" s="154">
        <v>180</v>
      </c>
      <c r="E11" s="155"/>
      <c r="F11" s="156">
        <f t="shared" si="0"/>
        <v>0</v>
      </c>
      <c r="G11" s="157" t="s">
        <v>40</v>
      </c>
      <c r="H11" s="155" t="s">
        <v>2521</v>
      </c>
      <c r="I11" s="168" t="s">
        <v>2540</v>
      </c>
      <c r="J11" s="152" t="str">
        <f>HYPERLINK("https://starylev.com.ua/bookstore/series--poeziya","поезія")</f>
        <v>поезія</v>
      </c>
      <c r="K11" s="158">
        <v>9786176790815</v>
      </c>
      <c r="L11" s="159">
        <v>2014</v>
      </c>
      <c r="M11" s="159" t="s">
        <v>2522</v>
      </c>
      <c r="N11" s="160" t="s">
        <v>532</v>
      </c>
      <c r="O11" s="161" t="s">
        <v>2541</v>
      </c>
      <c r="P11" s="162">
        <v>87102</v>
      </c>
      <c r="Q11" s="163" t="s">
        <v>2542</v>
      </c>
      <c r="R11" s="164">
        <v>0.4</v>
      </c>
      <c r="S11" s="165">
        <v>272</v>
      </c>
      <c r="T11" s="157">
        <v>125</v>
      </c>
      <c r="U11" s="166">
        <v>165</v>
      </c>
      <c r="V11" s="165" t="s">
        <v>535</v>
      </c>
      <c r="W11" s="165" t="s">
        <v>38</v>
      </c>
      <c r="X11" s="167"/>
    </row>
    <row r="12" spans="1:24" ht="11.25" customHeight="1" x14ac:dyDescent="0.3">
      <c r="A12" s="151">
        <v>1006</v>
      </c>
      <c r="B12" s="152" t="str">
        <f>HYPERLINK("https://starylev.com.ua/928-myl-vid-domu","Книга 928 миль від дому")</f>
        <v>Книга 928 миль від дому</v>
      </c>
      <c r="C12" s="153">
        <v>12</v>
      </c>
      <c r="D12" s="154">
        <v>150</v>
      </c>
      <c r="E12" s="155"/>
      <c r="F12" s="156">
        <f t="shared" si="0"/>
        <v>0</v>
      </c>
      <c r="G12" s="157" t="s">
        <v>2520</v>
      </c>
      <c r="H12" s="155" t="s">
        <v>2521</v>
      </c>
      <c r="I12" s="168" t="s">
        <v>2543</v>
      </c>
      <c r="J12" s="152" t="str">
        <f>HYPERLINK("https://starylev.com.ua/bookstore/series--knygy-dlya-pidlitkiv","книжки для підлітків")</f>
        <v>книжки для підлітків</v>
      </c>
      <c r="K12" s="158">
        <v>9786176797586</v>
      </c>
      <c r="L12" s="159" t="s">
        <v>2544</v>
      </c>
      <c r="M12" s="159" t="s">
        <v>2545</v>
      </c>
      <c r="N12" s="160" t="s">
        <v>2546</v>
      </c>
      <c r="O12" s="161" t="s">
        <v>2547</v>
      </c>
      <c r="P12" s="162">
        <v>208869</v>
      </c>
      <c r="Q12" s="163" t="s">
        <v>2548</v>
      </c>
      <c r="R12" s="164">
        <v>0.33500000000000002</v>
      </c>
      <c r="S12" s="165">
        <v>320</v>
      </c>
      <c r="T12" s="157">
        <v>130</v>
      </c>
      <c r="U12" s="166">
        <v>200</v>
      </c>
      <c r="V12" s="165" t="s">
        <v>223</v>
      </c>
      <c r="W12" s="165" t="s">
        <v>77</v>
      </c>
      <c r="X12" s="167"/>
    </row>
    <row r="13" spans="1:24" ht="11.25" customHeight="1" x14ac:dyDescent="0.3">
      <c r="A13" s="151">
        <v>1007</v>
      </c>
      <c r="B13" s="152" t="s">
        <v>2549</v>
      </c>
      <c r="C13" s="153">
        <v>10</v>
      </c>
      <c r="D13" s="154">
        <v>200</v>
      </c>
      <c r="E13" s="155"/>
      <c r="F13" s="156">
        <f t="shared" si="0"/>
        <v>0</v>
      </c>
      <c r="G13" s="157">
        <v>44319</v>
      </c>
      <c r="H13" s="155" t="s">
        <v>2521</v>
      </c>
      <c r="I13" s="152" t="s">
        <v>2550</v>
      </c>
      <c r="J13" s="152" t="str">
        <f>HYPERLINK("https://starylev.com.ua/bookstore/series--kartonky","дитячі картонки")</f>
        <v>дитячі картонки</v>
      </c>
      <c r="K13" s="158">
        <v>9789662909623</v>
      </c>
      <c r="L13" s="159">
        <v>2011</v>
      </c>
      <c r="M13" s="159" t="s">
        <v>2551</v>
      </c>
      <c r="N13" s="160" t="s">
        <v>2552</v>
      </c>
      <c r="O13" s="161" t="s">
        <v>2553</v>
      </c>
      <c r="P13" s="162">
        <v>89499</v>
      </c>
      <c r="Q13" s="163" t="s">
        <v>2554</v>
      </c>
      <c r="R13" s="164">
        <v>0.48</v>
      </c>
      <c r="S13" s="165">
        <v>34</v>
      </c>
      <c r="T13" s="157">
        <v>215</v>
      </c>
      <c r="U13" s="166">
        <v>215</v>
      </c>
      <c r="V13" s="165" t="s">
        <v>2555</v>
      </c>
      <c r="W13" s="165" t="s">
        <v>38</v>
      </c>
      <c r="X13" s="167"/>
    </row>
    <row r="14" spans="1:24" ht="11.25" customHeight="1" x14ac:dyDescent="0.3">
      <c r="A14" s="151">
        <v>1008</v>
      </c>
      <c r="B14" s="152" t="s">
        <v>2556</v>
      </c>
      <c r="C14" s="153">
        <v>20</v>
      </c>
      <c r="D14" s="154">
        <v>150</v>
      </c>
      <c r="E14" s="155"/>
      <c r="F14" s="156">
        <f t="shared" si="0"/>
        <v>0</v>
      </c>
      <c r="G14" s="157" t="s">
        <v>40</v>
      </c>
      <c r="H14" s="155" t="s">
        <v>2521</v>
      </c>
      <c r="I14" s="152" t="s">
        <v>65</v>
      </c>
      <c r="J14" s="152" t="str">
        <f>HYPERLINK("https://starylev.com.ua/bookstore/series--mystectvo-i-kultura","мистецтво і культура")</f>
        <v>мистецтво і культура</v>
      </c>
      <c r="K14" s="158">
        <v>9786176790105</v>
      </c>
      <c r="L14" s="159">
        <v>2013</v>
      </c>
      <c r="M14" s="159" t="s">
        <v>2551</v>
      </c>
      <c r="N14" s="160" t="s">
        <v>67</v>
      </c>
      <c r="O14" s="161" t="s">
        <v>2557</v>
      </c>
      <c r="P14" s="162">
        <v>68901</v>
      </c>
      <c r="Q14" s="163" t="s">
        <v>2558</v>
      </c>
      <c r="R14" s="164">
        <v>0.24</v>
      </c>
      <c r="S14" s="165">
        <v>144</v>
      </c>
      <c r="T14" s="157">
        <v>120</v>
      </c>
      <c r="U14" s="166">
        <v>165</v>
      </c>
      <c r="V14" s="165" t="s">
        <v>2559</v>
      </c>
      <c r="W14" s="165" t="s">
        <v>38</v>
      </c>
      <c r="X14" s="167"/>
    </row>
    <row r="15" spans="1:24" ht="11.25" customHeight="1" x14ac:dyDescent="0.3">
      <c r="A15" s="151">
        <v>1009</v>
      </c>
      <c r="B15" s="152" t="str">
        <f>HYPERLINK("https://starylev.com.ua/abetka-z-sekretom","Книга Абетка з секретом")</f>
        <v>Книга Абетка з секретом</v>
      </c>
      <c r="C15" s="153">
        <v>10</v>
      </c>
      <c r="D15" s="154">
        <v>250</v>
      </c>
      <c r="E15" s="155"/>
      <c r="F15" s="156">
        <f t="shared" si="0"/>
        <v>0</v>
      </c>
      <c r="G15" s="157" t="s">
        <v>2560</v>
      </c>
      <c r="H15" s="155" t="s">
        <v>2521</v>
      </c>
      <c r="I15" s="152" t="s">
        <v>1494</v>
      </c>
      <c r="J15" s="152" t="str">
        <f>HYPERLINK("https://starylev.com.ua/bookstore/series--kartonky","дитячі картонки")</f>
        <v>дитячі картонки</v>
      </c>
      <c r="K15" s="158">
        <v>9786176796275</v>
      </c>
      <c r="L15" s="159" t="s">
        <v>2544</v>
      </c>
      <c r="M15" s="159" t="s">
        <v>2545</v>
      </c>
      <c r="N15" s="160" t="s">
        <v>2552</v>
      </c>
      <c r="O15" s="161" t="s">
        <v>2561</v>
      </c>
      <c r="P15" s="162">
        <v>207439</v>
      </c>
      <c r="Q15" s="163" t="s">
        <v>2562</v>
      </c>
      <c r="R15" s="164">
        <v>0.59</v>
      </c>
      <c r="S15" s="165">
        <v>34</v>
      </c>
      <c r="T15" s="157">
        <v>155</v>
      </c>
      <c r="U15" s="166">
        <v>215</v>
      </c>
      <c r="V15" s="165" t="s">
        <v>2563</v>
      </c>
      <c r="W15" s="165" t="s">
        <v>38</v>
      </c>
      <c r="X15" s="167"/>
    </row>
    <row r="16" spans="1:24" ht="11.25" customHeight="1" x14ac:dyDescent="0.3">
      <c r="A16" s="151">
        <v>1010</v>
      </c>
      <c r="B16" s="152" t="s">
        <v>2564</v>
      </c>
      <c r="C16" s="153">
        <v>10</v>
      </c>
      <c r="D16" s="154">
        <v>200</v>
      </c>
      <c r="E16" s="155"/>
      <c r="F16" s="156">
        <f t="shared" si="0"/>
        <v>0</v>
      </c>
      <c r="G16" s="157">
        <v>44319</v>
      </c>
      <c r="H16" s="155" t="s">
        <v>2521</v>
      </c>
      <c r="I16" s="168" t="s">
        <v>2565</v>
      </c>
      <c r="J16" s="152" t="str">
        <f>HYPERLINK("https://starylev.com.ua/bookstore/series--virshi-dlya-ditey","вірші для дітей")</f>
        <v>вірші для дітей</v>
      </c>
      <c r="K16" s="158">
        <v>9786176791713</v>
      </c>
      <c r="L16" s="159">
        <v>2015</v>
      </c>
      <c r="M16" s="159" t="s">
        <v>2527</v>
      </c>
      <c r="N16" s="160" t="s">
        <v>2552</v>
      </c>
      <c r="O16" s="161" t="s">
        <v>2566</v>
      </c>
      <c r="P16" s="162">
        <v>109554</v>
      </c>
      <c r="Q16" s="163" t="s">
        <v>2567</v>
      </c>
      <c r="R16" s="164">
        <v>0.46</v>
      </c>
      <c r="S16" s="165">
        <v>72</v>
      </c>
      <c r="T16" s="157">
        <v>210</v>
      </c>
      <c r="U16" s="166">
        <v>240</v>
      </c>
      <c r="V16" s="165" t="s">
        <v>1624</v>
      </c>
      <c r="W16" s="165" t="s">
        <v>38</v>
      </c>
      <c r="X16" s="167"/>
    </row>
    <row r="17" spans="1:38" ht="11.25" customHeight="1" x14ac:dyDescent="0.3">
      <c r="A17" s="151">
        <v>1011</v>
      </c>
      <c r="B17" s="152" t="s">
        <v>2568</v>
      </c>
      <c r="C17" s="153">
        <v>10</v>
      </c>
      <c r="D17" s="154">
        <v>180</v>
      </c>
      <c r="E17" s="155"/>
      <c r="F17" s="156">
        <f t="shared" si="0"/>
        <v>0</v>
      </c>
      <c r="G17" s="157">
        <v>44414</v>
      </c>
      <c r="H17" s="155" t="s">
        <v>2521</v>
      </c>
      <c r="I17" s="168" t="s">
        <v>589</v>
      </c>
      <c r="J17" s="152" t="str">
        <f>HYPERLINK("https://starylev.com.ua/bookstore/series--ilyustrovani-istoriyi-ta-kazky","ілюстровані історії та казки")</f>
        <v>ілюстровані історії та казки</v>
      </c>
      <c r="K17" s="158">
        <v>9786176796886</v>
      </c>
      <c r="L17" s="159" t="s">
        <v>2569</v>
      </c>
      <c r="M17" s="159" t="s">
        <v>2570</v>
      </c>
      <c r="N17" s="160" t="s">
        <v>1539</v>
      </c>
      <c r="O17" s="161" t="s">
        <v>2571</v>
      </c>
      <c r="P17" s="162">
        <v>147053</v>
      </c>
      <c r="Q17" s="163" t="s">
        <v>2572</v>
      </c>
      <c r="R17" s="164">
        <v>0.31</v>
      </c>
      <c r="S17" s="165">
        <v>80</v>
      </c>
      <c r="T17" s="157">
        <v>175</v>
      </c>
      <c r="U17" s="166">
        <v>210</v>
      </c>
      <c r="V17" s="165" t="s">
        <v>2573</v>
      </c>
      <c r="W17" s="165" t="s">
        <v>38</v>
      </c>
      <c r="X17" s="167"/>
    </row>
    <row r="18" spans="1:38" ht="11.25" customHeight="1" x14ac:dyDescent="0.3">
      <c r="A18" s="151">
        <v>1012</v>
      </c>
      <c r="B18" s="152" t="s">
        <v>2574</v>
      </c>
      <c r="C18" s="153">
        <v>10</v>
      </c>
      <c r="D18" s="154">
        <v>120</v>
      </c>
      <c r="E18" s="155"/>
      <c r="F18" s="156">
        <f t="shared" si="0"/>
        <v>0</v>
      </c>
      <c r="G18" s="157" t="s">
        <v>40</v>
      </c>
      <c r="H18" s="155" t="s">
        <v>2521</v>
      </c>
      <c r="I18" s="152" t="s">
        <v>2575</v>
      </c>
      <c r="J18" s="152" t="str">
        <f>HYPERLINK("https://starylev.com.ua/bookstore/series--korotka-proza-ta-eseyistyka","коротка проза та есеїстика")</f>
        <v>коротка проза та есеїстика</v>
      </c>
      <c r="K18" s="158">
        <v>9786176799054</v>
      </c>
      <c r="L18" s="159" t="s">
        <v>577</v>
      </c>
      <c r="M18" s="159" t="s">
        <v>2551</v>
      </c>
      <c r="N18" s="160" t="s">
        <v>474</v>
      </c>
      <c r="O18" s="161" t="s">
        <v>2576</v>
      </c>
      <c r="P18" s="162">
        <v>146940</v>
      </c>
      <c r="Q18" s="163" t="s">
        <v>2577</v>
      </c>
      <c r="R18" s="164">
        <v>0.30399999999999999</v>
      </c>
      <c r="S18" s="165">
        <v>272</v>
      </c>
      <c r="T18" s="157">
        <v>130</v>
      </c>
      <c r="U18" s="166">
        <v>200</v>
      </c>
      <c r="V18" s="165" t="s">
        <v>223</v>
      </c>
      <c r="W18" s="165" t="s">
        <v>77</v>
      </c>
      <c r="X18" s="167"/>
    </row>
    <row r="19" spans="1:38" ht="11.25" customHeight="1" x14ac:dyDescent="0.3">
      <c r="A19" s="151">
        <v>1013</v>
      </c>
      <c r="B19" s="152" t="s">
        <v>2578</v>
      </c>
      <c r="C19" s="153">
        <v>20</v>
      </c>
      <c r="D19" s="154">
        <v>120</v>
      </c>
      <c r="E19" s="155"/>
      <c r="F19" s="156">
        <f t="shared" si="0"/>
        <v>0</v>
      </c>
      <c r="G19" s="157" t="s">
        <v>40</v>
      </c>
      <c r="H19" s="155" t="s">
        <v>2521</v>
      </c>
      <c r="I19" s="152" t="s">
        <v>2579</v>
      </c>
      <c r="J19" s="152" t="str">
        <f>HYPERLINK("https://starylev.com.ua/bookstore/series--biznes-i-samorozvytok","бізнес і саморозвиток")</f>
        <v>бізнес і саморозвиток</v>
      </c>
      <c r="K19" s="158">
        <v>9786176792604</v>
      </c>
      <c r="L19" s="159">
        <v>2016</v>
      </c>
      <c r="M19" s="159" t="s">
        <v>2527</v>
      </c>
      <c r="N19" s="160" t="s">
        <v>123</v>
      </c>
      <c r="O19" s="161" t="s">
        <v>2580</v>
      </c>
      <c r="P19" s="162">
        <v>142797</v>
      </c>
      <c r="Q19" s="163" t="s">
        <v>2581</v>
      </c>
      <c r="R19" s="164">
        <v>0.23</v>
      </c>
      <c r="S19" s="165">
        <v>160</v>
      </c>
      <c r="T19" s="157">
        <v>130</v>
      </c>
      <c r="U19" s="166">
        <v>200</v>
      </c>
      <c r="V19" s="165" t="s">
        <v>223</v>
      </c>
      <c r="W19" s="165" t="s">
        <v>77</v>
      </c>
      <c r="X19" s="167"/>
    </row>
    <row r="20" spans="1:38" ht="11.25" customHeight="1" x14ac:dyDescent="0.3">
      <c r="A20" s="151">
        <v>1014</v>
      </c>
      <c r="B20" s="152" t="s">
        <v>2582</v>
      </c>
      <c r="C20" s="153">
        <v>4</v>
      </c>
      <c r="D20" s="154">
        <v>450</v>
      </c>
      <c r="E20" s="155"/>
      <c r="F20" s="156">
        <f t="shared" si="0"/>
        <v>0</v>
      </c>
      <c r="G20" s="157" t="s">
        <v>30</v>
      </c>
      <c r="H20" s="155" t="s">
        <v>2521</v>
      </c>
      <c r="I20" s="152" t="s">
        <v>2583</v>
      </c>
      <c r="J20" s="152" t="str">
        <f>HYPERLINK("https://starylev.com.ua/bookstore/tag--178","дитячі пізнавальні книжки")</f>
        <v>дитячі пізнавальні книжки</v>
      </c>
      <c r="K20" s="158">
        <v>9786176793762</v>
      </c>
      <c r="L20" s="159">
        <v>2017</v>
      </c>
      <c r="M20" s="159" t="s">
        <v>2527</v>
      </c>
      <c r="N20" s="160" t="s">
        <v>976</v>
      </c>
      <c r="O20" s="161" t="s">
        <v>2584</v>
      </c>
      <c r="P20" s="162">
        <v>159968</v>
      </c>
      <c r="Q20" s="163" t="s">
        <v>2585</v>
      </c>
      <c r="R20" s="164">
        <v>1.1499999999999999</v>
      </c>
      <c r="S20" s="165">
        <v>112</v>
      </c>
      <c r="T20" s="157">
        <v>270</v>
      </c>
      <c r="U20" s="166">
        <v>370</v>
      </c>
      <c r="V20" s="165" t="s">
        <v>2586</v>
      </c>
      <c r="W20" s="165" t="s">
        <v>38</v>
      </c>
      <c r="X20" s="167"/>
    </row>
    <row r="21" spans="1:38" ht="11.25" customHeight="1" x14ac:dyDescent="0.3">
      <c r="A21" s="151">
        <v>1015</v>
      </c>
      <c r="B21" s="152" t="s">
        <v>2587</v>
      </c>
      <c r="C21" s="153">
        <v>16</v>
      </c>
      <c r="D21" s="154">
        <v>150</v>
      </c>
      <c r="E21" s="155"/>
      <c r="F21" s="156">
        <f t="shared" si="0"/>
        <v>0</v>
      </c>
      <c r="G21" s="157" t="s">
        <v>2520</v>
      </c>
      <c r="H21" s="155" t="s">
        <v>2521</v>
      </c>
      <c r="I21" s="152" t="s">
        <v>2588</v>
      </c>
      <c r="J21" s="152" t="str">
        <f t="shared" ref="J21:J23" si="3">HYPERLINK("https://starylev.com.ua/bookstore/series--knygy-dlya-pidlitkiv","книжки для підлітків")</f>
        <v>книжки для підлітків</v>
      </c>
      <c r="K21" s="158">
        <v>9786176797180</v>
      </c>
      <c r="L21" s="159" t="s">
        <v>2569</v>
      </c>
      <c r="M21" s="159" t="s">
        <v>2522</v>
      </c>
      <c r="N21" s="160" t="s">
        <v>2546</v>
      </c>
      <c r="O21" s="161" t="s">
        <v>2589</v>
      </c>
      <c r="P21" s="162">
        <v>151497</v>
      </c>
      <c r="Q21" s="163" t="s">
        <v>2590</v>
      </c>
      <c r="R21" s="164">
        <v>0.27</v>
      </c>
      <c r="S21" s="165">
        <v>224</v>
      </c>
      <c r="T21" s="157">
        <v>130</v>
      </c>
      <c r="U21" s="166">
        <v>200</v>
      </c>
      <c r="V21" s="165" t="s">
        <v>223</v>
      </c>
      <c r="W21" s="165" t="s">
        <v>77</v>
      </c>
      <c r="X21" s="167"/>
    </row>
    <row r="22" spans="1:38" ht="11.25" customHeight="1" x14ac:dyDescent="0.3">
      <c r="A22" s="151">
        <v>1016</v>
      </c>
      <c r="B22" s="152" t="s">
        <v>2591</v>
      </c>
      <c r="C22" s="153">
        <v>10</v>
      </c>
      <c r="D22" s="154">
        <v>100</v>
      </c>
      <c r="E22" s="155"/>
      <c r="F22" s="156">
        <f t="shared" si="0"/>
        <v>0</v>
      </c>
      <c r="G22" s="157" t="s">
        <v>2520</v>
      </c>
      <c r="H22" s="155" t="s">
        <v>2521</v>
      </c>
      <c r="I22" s="152" t="s">
        <v>2588</v>
      </c>
      <c r="J22" s="152" t="str">
        <f t="shared" si="3"/>
        <v>книжки для підлітків</v>
      </c>
      <c r="K22" s="158">
        <v>9786176796626</v>
      </c>
      <c r="L22" s="159" t="s">
        <v>2569</v>
      </c>
      <c r="M22" s="159" t="s">
        <v>2545</v>
      </c>
      <c r="N22" s="160" t="s">
        <v>2546</v>
      </c>
      <c r="O22" s="161" t="s">
        <v>2592</v>
      </c>
      <c r="P22" s="162">
        <v>188902</v>
      </c>
      <c r="Q22" s="163" t="s">
        <v>2593</v>
      </c>
      <c r="R22" s="164">
        <v>0.28999999999999998</v>
      </c>
      <c r="S22" s="165">
        <v>256</v>
      </c>
      <c r="T22" s="157">
        <v>130</v>
      </c>
      <c r="U22" s="166">
        <v>200</v>
      </c>
      <c r="V22" s="165" t="s">
        <v>223</v>
      </c>
      <c r="W22" s="165" t="s">
        <v>77</v>
      </c>
      <c r="X22" s="167"/>
    </row>
    <row r="23" spans="1:38" ht="11.25" customHeight="1" x14ac:dyDescent="0.3">
      <c r="A23" s="151">
        <v>1017</v>
      </c>
      <c r="B23" s="152" t="s">
        <v>2594</v>
      </c>
      <c r="C23" s="153">
        <v>10</v>
      </c>
      <c r="D23" s="154">
        <v>150</v>
      </c>
      <c r="E23" s="155"/>
      <c r="F23" s="156">
        <f t="shared" si="0"/>
        <v>0</v>
      </c>
      <c r="G23" s="157" t="s">
        <v>2520</v>
      </c>
      <c r="H23" s="155" t="s">
        <v>2521</v>
      </c>
      <c r="I23" s="152" t="s">
        <v>2588</v>
      </c>
      <c r="J23" s="152" t="str">
        <f t="shared" si="3"/>
        <v>книжки для підлітків</v>
      </c>
      <c r="K23" s="158">
        <v>9786176795322</v>
      </c>
      <c r="L23" s="159">
        <v>2018</v>
      </c>
      <c r="M23" s="159" t="s">
        <v>1846</v>
      </c>
      <c r="N23" s="160" t="s">
        <v>2546</v>
      </c>
      <c r="O23" s="161" t="s">
        <v>2595</v>
      </c>
      <c r="P23" s="162">
        <v>173277</v>
      </c>
      <c r="Q23" s="163" t="s">
        <v>2596</v>
      </c>
      <c r="R23" s="164">
        <v>0.28999999999999998</v>
      </c>
      <c r="S23" s="165">
        <v>248</v>
      </c>
      <c r="T23" s="157">
        <v>130</v>
      </c>
      <c r="U23" s="166">
        <v>200</v>
      </c>
      <c r="V23" s="165" t="s">
        <v>223</v>
      </c>
      <c r="W23" s="165" t="s">
        <v>77</v>
      </c>
      <c r="X23" s="167"/>
    </row>
    <row r="24" spans="1:38" ht="11.25" customHeight="1" x14ac:dyDescent="0.3">
      <c r="A24" s="151">
        <v>1019</v>
      </c>
      <c r="B24" s="152" t="s">
        <v>2597</v>
      </c>
      <c r="C24" s="153">
        <v>10</v>
      </c>
      <c r="D24" s="154">
        <v>250</v>
      </c>
      <c r="E24" s="155"/>
      <c r="F24" s="156">
        <f t="shared" si="0"/>
        <v>0</v>
      </c>
      <c r="G24" s="157" t="s">
        <v>30</v>
      </c>
      <c r="H24" s="155" t="s">
        <v>2521</v>
      </c>
      <c r="I24" s="152" t="s">
        <v>561</v>
      </c>
      <c r="J24" s="152" t="str">
        <f>HYPERLINK("https://starylev.com.ua/bookstore/series--albomy-ta-art-buky","альбоми та арт-буки")</f>
        <v>альбоми та арт-буки</v>
      </c>
      <c r="K24" s="158">
        <v>9786176798422</v>
      </c>
      <c r="L24" s="159" t="s">
        <v>2544</v>
      </c>
      <c r="M24" s="159" t="s">
        <v>2598</v>
      </c>
      <c r="N24" s="160" t="s">
        <v>34</v>
      </c>
      <c r="O24" s="161" t="s">
        <v>2599</v>
      </c>
      <c r="P24" s="162">
        <v>216824</v>
      </c>
      <c r="Q24" s="163" t="s">
        <v>2600</v>
      </c>
      <c r="R24" s="164">
        <v>0.61599999999999999</v>
      </c>
      <c r="S24" s="165">
        <v>232</v>
      </c>
      <c r="T24" s="157">
        <v>148</v>
      </c>
      <c r="U24" s="166">
        <v>210</v>
      </c>
      <c r="V24" s="165" t="s">
        <v>2601</v>
      </c>
      <c r="W24" s="165" t="s">
        <v>38</v>
      </c>
      <c r="X24" s="167"/>
    </row>
    <row r="25" spans="1:38" ht="11.25" customHeight="1" x14ac:dyDescent="0.3">
      <c r="A25" s="151">
        <v>1020</v>
      </c>
      <c r="B25" s="169" t="s">
        <v>2602</v>
      </c>
      <c r="C25" s="153">
        <v>10</v>
      </c>
      <c r="D25" s="170">
        <v>100</v>
      </c>
      <c r="E25" s="155"/>
      <c r="F25" s="156">
        <f t="shared" si="0"/>
        <v>0</v>
      </c>
      <c r="G25" s="157" t="s">
        <v>40</v>
      </c>
      <c r="H25" s="155" t="s">
        <v>2521</v>
      </c>
      <c r="I25" s="168" t="s">
        <v>545</v>
      </c>
      <c r="J25" s="168" t="s">
        <v>532</v>
      </c>
      <c r="K25" s="158">
        <v>9786176795100</v>
      </c>
      <c r="L25" s="159">
        <v>2018</v>
      </c>
      <c r="M25" s="159" t="s">
        <v>1846</v>
      </c>
      <c r="N25" s="160" t="s">
        <v>532</v>
      </c>
      <c r="O25" s="161" t="s">
        <v>2603</v>
      </c>
      <c r="P25" s="162">
        <v>173278</v>
      </c>
      <c r="Q25" s="163" t="s">
        <v>2604</v>
      </c>
      <c r="R25" s="164">
        <v>0.33</v>
      </c>
      <c r="S25" s="165">
        <v>208</v>
      </c>
      <c r="T25" s="157">
        <v>125</v>
      </c>
      <c r="U25" s="166">
        <v>165</v>
      </c>
      <c r="V25" s="165" t="s">
        <v>535</v>
      </c>
      <c r="W25" s="165" t="s">
        <v>38</v>
      </c>
      <c r="X25" s="167"/>
      <c r="Y25" s="167"/>
      <c r="Z25" s="167"/>
      <c r="AA25" s="167"/>
      <c r="AB25" s="167"/>
      <c r="AC25" s="167"/>
      <c r="AD25" s="167"/>
      <c r="AE25" s="167"/>
      <c r="AF25" s="167"/>
      <c r="AG25" s="167"/>
      <c r="AH25" s="167"/>
      <c r="AI25" s="167"/>
      <c r="AJ25" s="167"/>
      <c r="AK25" s="167"/>
      <c r="AL25" s="167"/>
    </row>
    <row r="26" spans="1:38" ht="11.25" customHeight="1" x14ac:dyDescent="0.3">
      <c r="A26" s="151">
        <v>1021</v>
      </c>
      <c r="B26" s="152" t="s">
        <v>2605</v>
      </c>
      <c r="C26" s="153">
        <v>5</v>
      </c>
      <c r="D26" s="154">
        <v>400</v>
      </c>
      <c r="E26" s="155"/>
      <c r="F26" s="156">
        <f t="shared" si="0"/>
        <v>0</v>
      </c>
      <c r="G26" s="157" t="s">
        <v>30</v>
      </c>
      <c r="H26" s="155" t="s">
        <v>2521</v>
      </c>
      <c r="I26" s="168" t="s">
        <v>2606</v>
      </c>
      <c r="J26" s="152" t="str">
        <f>HYPERLINK("https://starylev.com.ua/bookstore/series--knygy-rozglyadalky-vimmelbuhy","дитячі книжки-розглядалки")</f>
        <v>дитячі книжки-розглядалки</v>
      </c>
      <c r="K26" s="158">
        <v>9786176794325</v>
      </c>
      <c r="L26" s="159">
        <v>2018</v>
      </c>
      <c r="M26" s="159" t="s">
        <v>2551</v>
      </c>
      <c r="N26" s="160" t="s">
        <v>1318</v>
      </c>
      <c r="O26" s="161" t="s">
        <v>2607</v>
      </c>
      <c r="P26" s="162">
        <v>168897</v>
      </c>
      <c r="Q26" s="163" t="s">
        <v>2608</v>
      </c>
      <c r="R26" s="164">
        <v>0.91</v>
      </c>
      <c r="S26" s="165">
        <v>64</v>
      </c>
      <c r="T26" s="157">
        <v>280</v>
      </c>
      <c r="U26" s="166">
        <v>340</v>
      </c>
      <c r="V26" s="165" t="s">
        <v>1326</v>
      </c>
      <c r="W26" s="165" t="s">
        <v>38</v>
      </c>
      <c r="X26" s="167"/>
    </row>
    <row r="27" spans="1:38" ht="11.25" customHeight="1" x14ac:dyDescent="0.3">
      <c r="A27" s="151">
        <v>1022</v>
      </c>
      <c r="B27" s="169" t="s">
        <v>2609</v>
      </c>
      <c r="C27" s="153">
        <v>10</v>
      </c>
      <c r="D27" s="170">
        <v>180</v>
      </c>
      <c r="E27" s="155"/>
      <c r="F27" s="156">
        <f t="shared" si="0"/>
        <v>0</v>
      </c>
      <c r="G27" s="157" t="s">
        <v>40</v>
      </c>
      <c r="H27" s="155" t="s">
        <v>2521</v>
      </c>
      <c r="I27" s="168" t="s">
        <v>2610</v>
      </c>
      <c r="J27" s="168" t="s">
        <v>532</v>
      </c>
      <c r="K27" s="158">
        <v>9786176799412</v>
      </c>
      <c r="L27" s="159" t="s">
        <v>577</v>
      </c>
      <c r="M27" s="159" t="s">
        <v>2522</v>
      </c>
      <c r="N27" s="160" t="s">
        <v>532</v>
      </c>
      <c r="O27" s="161" t="s">
        <v>2611</v>
      </c>
      <c r="P27" s="162">
        <v>155932</v>
      </c>
      <c r="Q27" s="163" t="s">
        <v>2612</v>
      </c>
      <c r="R27" s="164">
        <v>0.373</v>
      </c>
      <c r="S27" s="165">
        <v>248</v>
      </c>
      <c r="T27" s="157">
        <v>125</v>
      </c>
      <c r="U27" s="166">
        <v>165</v>
      </c>
      <c r="V27" s="165" t="s">
        <v>535</v>
      </c>
      <c r="W27" s="165" t="s">
        <v>38</v>
      </c>
      <c r="X27" s="167"/>
      <c r="Y27" s="167"/>
      <c r="Z27" s="167"/>
      <c r="AA27" s="167"/>
      <c r="AB27" s="167"/>
      <c r="AC27" s="167"/>
      <c r="AD27" s="167"/>
      <c r="AE27" s="167"/>
      <c r="AF27" s="167"/>
      <c r="AG27" s="167"/>
      <c r="AH27" s="167"/>
      <c r="AI27" s="167"/>
      <c r="AJ27" s="167"/>
      <c r="AK27" s="167"/>
      <c r="AL27" s="167"/>
    </row>
    <row r="28" spans="1:38" ht="11.25" customHeight="1" x14ac:dyDescent="0.3">
      <c r="A28" s="151">
        <v>1023</v>
      </c>
      <c r="B28" s="152" t="s">
        <v>2613</v>
      </c>
      <c r="C28" s="153">
        <v>10</v>
      </c>
      <c r="D28" s="154">
        <v>180</v>
      </c>
      <c r="E28" s="155"/>
      <c r="F28" s="156">
        <f t="shared" si="0"/>
        <v>0</v>
      </c>
      <c r="G28" s="157" t="s">
        <v>40</v>
      </c>
      <c r="H28" s="155" t="s">
        <v>2521</v>
      </c>
      <c r="I28" s="152" t="s">
        <v>980</v>
      </c>
      <c r="J28" s="152" t="str">
        <f>HYPERLINK("https://starylev.com.ua/bookstore/series--hudozhnya-proza","художня проза")</f>
        <v>художня проза</v>
      </c>
      <c r="K28" s="158">
        <v>9786176793328</v>
      </c>
      <c r="L28" s="159">
        <v>2016</v>
      </c>
      <c r="M28" s="159" t="s">
        <v>2522</v>
      </c>
      <c r="N28" s="160" t="s">
        <v>291</v>
      </c>
      <c r="O28" s="161" t="s">
        <v>2614</v>
      </c>
      <c r="P28" s="162">
        <v>145512</v>
      </c>
      <c r="Q28" s="163" t="s">
        <v>2615</v>
      </c>
      <c r="R28" s="164">
        <v>0.33</v>
      </c>
      <c r="S28" s="165">
        <v>304</v>
      </c>
      <c r="T28" s="157">
        <v>130</v>
      </c>
      <c r="U28" s="166">
        <v>200</v>
      </c>
      <c r="V28" s="165" t="s">
        <v>223</v>
      </c>
      <c r="W28" s="165" t="s">
        <v>77</v>
      </c>
      <c r="X28" s="167"/>
    </row>
    <row r="29" spans="1:38" ht="11.25" customHeight="1" x14ac:dyDescent="0.3">
      <c r="A29" s="151">
        <v>1024</v>
      </c>
      <c r="B29" s="152" t="str">
        <f>HYPERLINK("https://starylev.com.ua/babusyna-gospoda","Книга Бабусина господа")</f>
        <v>Книга Бабусина господа</v>
      </c>
      <c r="C29" s="153">
        <v>10</v>
      </c>
      <c r="D29" s="154">
        <v>120</v>
      </c>
      <c r="E29" s="155"/>
      <c r="F29" s="156">
        <f t="shared" si="0"/>
        <v>0</v>
      </c>
      <c r="G29" s="157">
        <v>44319</v>
      </c>
      <c r="H29" s="155" t="s">
        <v>2521</v>
      </c>
      <c r="I29" s="152" t="s">
        <v>1471</v>
      </c>
      <c r="J29" s="152" t="str">
        <f>HYPERLINK("https://starylev.com.ua/bookstore/series--virshi-dlya-ditey","вірші для дітей")</f>
        <v>вірші для дітей</v>
      </c>
      <c r="K29" s="158">
        <v>9786176790310</v>
      </c>
      <c r="L29" s="159" t="s">
        <v>2616</v>
      </c>
      <c r="M29" s="159" t="s">
        <v>2522</v>
      </c>
      <c r="N29" s="160" t="s">
        <v>1572</v>
      </c>
      <c r="O29" s="161" t="s">
        <v>2617</v>
      </c>
      <c r="P29" s="162">
        <v>73692</v>
      </c>
      <c r="Q29" s="163" t="s">
        <v>2618</v>
      </c>
      <c r="R29" s="164">
        <v>0.36499999999999999</v>
      </c>
      <c r="S29" s="165">
        <v>48</v>
      </c>
      <c r="T29" s="157">
        <v>240</v>
      </c>
      <c r="U29" s="166">
        <v>210</v>
      </c>
      <c r="V29" s="165" t="s">
        <v>1667</v>
      </c>
      <c r="W29" s="165" t="s">
        <v>38</v>
      </c>
      <c r="X29" s="167"/>
    </row>
    <row r="30" spans="1:38" ht="11.25" customHeight="1" x14ac:dyDescent="0.3">
      <c r="A30" s="151">
        <v>1025</v>
      </c>
      <c r="B30" s="152" t="s">
        <v>2619</v>
      </c>
      <c r="C30" s="153">
        <v>10</v>
      </c>
      <c r="D30" s="154">
        <v>150</v>
      </c>
      <c r="E30" s="155"/>
      <c r="F30" s="156">
        <f t="shared" si="0"/>
        <v>0</v>
      </c>
      <c r="G30" s="157" t="s">
        <v>2520</v>
      </c>
      <c r="H30" s="155" t="s">
        <v>2521</v>
      </c>
      <c r="I30" s="152" t="s">
        <v>2620</v>
      </c>
      <c r="J30" s="152" t="s">
        <v>2621</v>
      </c>
      <c r="K30" s="158">
        <v>9786176798316</v>
      </c>
      <c r="L30" s="159" t="s">
        <v>2544</v>
      </c>
      <c r="M30" s="159" t="s">
        <v>1584</v>
      </c>
      <c r="N30" s="160" t="s">
        <v>1129</v>
      </c>
      <c r="O30" s="161" t="s">
        <v>2622</v>
      </c>
      <c r="P30" s="162">
        <v>141543</v>
      </c>
      <c r="Q30" s="163" t="s">
        <v>2623</v>
      </c>
      <c r="R30" s="164">
        <v>0.35</v>
      </c>
      <c r="S30" s="165">
        <v>336</v>
      </c>
      <c r="T30" s="157">
        <v>130</v>
      </c>
      <c r="U30" s="166">
        <v>200</v>
      </c>
      <c r="V30" s="165" t="s">
        <v>223</v>
      </c>
      <c r="W30" s="165" t="s">
        <v>77</v>
      </c>
      <c r="X30" s="167"/>
    </row>
    <row r="31" spans="1:38" ht="11.25" customHeight="1" x14ac:dyDescent="0.3">
      <c r="A31" s="151">
        <v>1026</v>
      </c>
      <c r="B31" s="152" t="s">
        <v>2624</v>
      </c>
      <c r="C31" s="153">
        <v>10</v>
      </c>
      <c r="D31" s="154">
        <v>180</v>
      </c>
      <c r="E31" s="155"/>
      <c r="F31" s="156">
        <f t="shared" si="0"/>
        <v>0</v>
      </c>
      <c r="G31" s="157">
        <v>44319</v>
      </c>
      <c r="H31" s="155" t="s">
        <v>2521</v>
      </c>
      <c r="I31" s="152" t="s">
        <v>2625</v>
      </c>
      <c r="J31" s="152" t="str">
        <f t="shared" ref="J31:J32" si="4">HYPERLINK("https://starylev.com.ua/bookstore/series--knygy-kartynky","дитячі книжки-картинки")</f>
        <v>дитячі книжки-картинки</v>
      </c>
      <c r="K31" s="158">
        <v>9786176791331</v>
      </c>
      <c r="L31" s="159">
        <v>2015</v>
      </c>
      <c r="M31" s="159" t="s">
        <v>1846</v>
      </c>
      <c r="N31" s="160" t="s">
        <v>2626</v>
      </c>
      <c r="O31" s="161" t="s">
        <v>2627</v>
      </c>
      <c r="P31" s="162">
        <v>105106</v>
      </c>
      <c r="Q31" s="163" t="s">
        <v>2628</v>
      </c>
      <c r="R31" s="164">
        <v>0.6</v>
      </c>
      <c r="S31" s="165">
        <v>40</v>
      </c>
      <c r="T31" s="157">
        <v>254</v>
      </c>
      <c r="U31" s="166">
        <v>254</v>
      </c>
      <c r="V31" s="165" t="s">
        <v>1246</v>
      </c>
      <c r="W31" s="165" t="s">
        <v>38</v>
      </c>
      <c r="X31" s="167"/>
    </row>
    <row r="32" spans="1:38" ht="11.25" customHeight="1" x14ac:dyDescent="0.3">
      <c r="A32" s="151">
        <v>1027</v>
      </c>
      <c r="B32" s="152" t="s">
        <v>2629</v>
      </c>
      <c r="C32" s="153">
        <v>10</v>
      </c>
      <c r="D32" s="154">
        <v>180</v>
      </c>
      <c r="E32" s="155"/>
      <c r="F32" s="156">
        <f t="shared" si="0"/>
        <v>0</v>
      </c>
      <c r="G32" s="157">
        <v>44319</v>
      </c>
      <c r="H32" s="155" t="s">
        <v>2521</v>
      </c>
      <c r="I32" s="152" t="s">
        <v>2625</v>
      </c>
      <c r="J32" s="152" t="str">
        <f t="shared" si="4"/>
        <v>дитячі книжки-картинки</v>
      </c>
      <c r="K32" s="158">
        <v>9786176794042</v>
      </c>
      <c r="L32" s="159">
        <v>2017</v>
      </c>
      <c r="M32" s="159" t="s">
        <v>2545</v>
      </c>
      <c r="N32" s="160" t="s">
        <v>2626</v>
      </c>
      <c r="O32" s="161" t="s">
        <v>2630</v>
      </c>
      <c r="P32" s="162">
        <v>152657</v>
      </c>
      <c r="Q32" s="163" t="s">
        <v>2631</v>
      </c>
      <c r="R32" s="164">
        <v>0.37</v>
      </c>
      <c r="S32" s="165">
        <v>40</v>
      </c>
      <c r="T32" s="157">
        <v>254</v>
      </c>
      <c r="U32" s="166">
        <v>254</v>
      </c>
      <c r="V32" s="165" t="s">
        <v>1246</v>
      </c>
      <c r="W32" s="165" t="s">
        <v>38</v>
      </c>
      <c r="X32" s="167"/>
    </row>
    <row r="33" spans="1:38" ht="11.25" customHeight="1" x14ac:dyDescent="0.3">
      <c r="A33" s="151">
        <v>1028</v>
      </c>
      <c r="B33" s="169" t="s">
        <v>2632</v>
      </c>
      <c r="C33" s="153">
        <v>10</v>
      </c>
      <c r="D33" s="171">
        <v>200</v>
      </c>
      <c r="E33" s="155"/>
      <c r="F33" s="156">
        <f t="shared" si="0"/>
        <v>0</v>
      </c>
      <c r="G33" s="157" t="s">
        <v>40</v>
      </c>
      <c r="H33" s="155" t="s">
        <v>2521</v>
      </c>
      <c r="I33" s="168" t="s">
        <v>2633</v>
      </c>
      <c r="J33" s="168" t="s">
        <v>290</v>
      </c>
      <c r="K33" s="158">
        <v>9786176798576</v>
      </c>
      <c r="L33" s="159" t="s">
        <v>2544</v>
      </c>
      <c r="M33" s="159" t="s">
        <v>1584</v>
      </c>
      <c r="N33" s="160" t="s">
        <v>878</v>
      </c>
      <c r="O33" s="161" t="s">
        <v>2634</v>
      </c>
      <c r="P33" s="162">
        <v>141544</v>
      </c>
      <c r="Q33" s="163" t="s">
        <v>2635</v>
      </c>
      <c r="R33" s="164">
        <v>0.443</v>
      </c>
      <c r="S33" s="165">
        <v>448</v>
      </c>
      <c r="T33" s="157">
        <v>130</v>
      </c>
      <c r="U33" s="166">
        <v>200</v>
      </c>
      <c r="V33" s="165" t="s">
        <v>223</v>
      </c>
      <c r="W33" s="165" t="s">
        <v>77</v>
      </c>
      <c r="X33" s="167"/>
      <c r="Y33" s="167"/>
      <c r="Z33" s="167"/>
      <c r="AA33" s="167"/>
      <c r="AB33" s="167"/>
      <c r="AC33" s="167"/>
      <c r="AD33" s="167"/>
      <c r="AE33" s="167"/>
      <c r="AF33" s="167"/>
      <c r="AG33" s="167"/>
      <c r="AH33" s="167"/>
      <c r="AI33" s="167"/>
      <c r="AJ33" s="167"/>
      <c r="AK33" s="167"/>
      <c r="AL33" s="167"/>
    </row>
    <row r="34" spans="1:38" ht="11.25" customHeight="1" x14ac:dyDescent="0.3">
      <c r="A34" s="151">
        <v>1029</v>
      </c>
      <c r="B34" s="152" t="s">
        <v>2636</v>
      </c>
      <c r="C34" s="153">
        <v>20</v>
      </c>
      <c r="D34" s="154">
        <v>120</v>
      </c>
      <c r="E34" s="155"/>
      <c r="F34" s="156">
        <f t="shared" si="0"/>
        <v>0</v>
      </c>
      <c r="G34" s="157" t="s">
        <v>40</v>
      </c>
      <c r="H34" s="155" t="s">
        <v>2521</v>
      </c>
      <c r="I34" s="152" t="s">
        <v>2637</v>
      </c>
      <c r="J34" s="152" t="str">
        <f>HYPERLINK("https://starylev.com.ua/bookstore/series--korotka-proza-ta-eseyistyka","коротка проза та есеїстика")</f>
        <v>коротка проза та есеїстика</v>
      </c>
      <c r="K34" s="158">
        <v>9786176796411</v>
      </c>
      <c r="L34" s="159">
        <v>2018</v>
      </c>
      <c r="M34" s="159" t="s">
        <v>2527</v>
      </c>
      <c r="N34" s="160" t="s">
        <v>474</v>
      </c>
      <c r="O34" s="161" t="s">
        <v>2638</v>
      </c>
      <c r="P34" s="162">
        <v>178532</v>
      </c>
      <c r="Q34" s="163" t="s">
        <v>2639</v>
      </c>
      <c r="R34" s="164">
        <v>0.22</v>
      </c>
      <c r="S34" s="165">
        <v>160</v>
      </c>
      <c r="T34" s="157">
        <v>130</v>
      </c>
      <c r="U34" s="166">
        <v>200</v>
      </c>
      <c r="V34" s="165" t="s">
        <v>223</v>
      </c>
      <c r="W34" s="165" t="s">
        <v>77</v>
      </c>
      <c r="X34" s="167"/>
    </row>
    <row r="35" spans="1:38" ht="11.25" customHeight="1" x14ac:dyDescent="0.3">
      <c r="A35" s="151">
        <v>1030</v>
      </c>
      <c r="B35" s="152" t="s">
        <v>2640</v>
      </c>
      <c r="C35" s="153">
        <v>10</v>
      </c>
      <c r="D35" s="154">
        <v>200</v>
      </c>
      <c r="E35" s="155"/>
      <c r="F35" s="156">
        <f t="shared" si="0"/>
        <v>0</v>
      </c>
      <c r="G35" s="157" t="s">
        <v>40</v>
      </c>
      <c r="H35" s="155" t="s">
        <v>2521</v>
      </c>
      <c r="I35" s="168" t="s">
        <v>2641</v>
      </c>
      <c r="J35" s="152" t="str">
        <f>HYPERLINK("https://starylev.com.ua/bookstore/series--hudozhnya-proza","художня проза")</f>
        <v>художня проза</v>
      </c>
      <c r="K35" s="158">
        <v>9786176792772</v>
      </c>
      <c r="L35" s="159">
        <v>2018</v>
      </c>
      <c r="M35" s="159" t="s">
        <v>2545</v>
      </c>
      <c r="N35" s="160" t="s">
        <v>878</v>
      </c>
      <c r="O35" s="161" t="s">
        <v>2642</v>
      </c>
      <c r="P35" s="162">
        <v>168898</v>
      </c>
      <c r="Q35" s="163" t="s">
        <v>2643</v>
      </c>
      <c r="R35" s="164">
        <v>0.42</v>
      </c>
      <c r="S35" s="165">
        <v>432</v>
      </c>
      <c r="T35" s="157">
        <v>130</v>
      </c>
      <c r="U35" s="166">
        <v>200</v>
      </c>
      <c r="V35" s="165" t="s">
        <v>223</v>
      </c>
      <c r="W35" s="165" t="s">
        <v>77</v>
      </c>
      <c r="X35" s="167"/>
    </row>
    <row r="36" spans="1:38" ht="11.25" customHeight="1" x14ac:dyDescent="0.3">
      <c r="A36" s="151">
        <v>1031</v>
      </c>
      <c r="B36" s="152" t="s">
        <v>575</v>
      </c>
      <c r="C36" s="153">
        <v>20</v>
      </c>
      <c r="D36" s="154">
        <v>150</v>
      </c>
      <c r="E36" s="155"/>
      <c r="F36" s="156">
        <f t="shared" si="0"/>
        <v>0</v>
      </c>
      <c r="G36" s="157" t="s">
        <v>40</v>
      </c>
      <c r="H36" s="155" t="s">
        <v>2521</v>
      </c>
      <c r="I36" s="152" t="s">
        <v>576</v>
      </c>
      <c r="J36" s="152" t="str">
        <f>HYPERLINK("https://starylev.com.ua/bookstore/series--poeziya","поезія")</f>
        <v>поезія</v>
      </c>
      <c r="K36" s="158">
        <v>9786176799023</v>
      </c>
      <c r="L36" s="159" t="s">
        <v>577</v>
      </c>
      <c r="M36" s="159" t="s">
        <v>2551</v>
      </c>
      <c r="N36" s="160" t="s">
        <v>532</v>
      </c>
      <c r="O36" s="161" t="s">
        <v>578</v>
      </c>
      <c r="P36" s="162">
        <v>146944</v>
      </c>
      <c r="Q36" s="163" t="s">
        <v>579</v>
      </c>
      <c r="R36" s="164">
        <v>0.29299999999999998</v>
      </c>
      <c r="S36" s="165">
        <v>136</v>
      </c>
      <c r="T36" s="157">
        <v>125</v>
      </c>
      <c r="U36" s="166">
        <v>165</v>
      </c>
      <c r="V36" s="165" t="s">
        <v>535</v>
      </c>
      <c r="W36" s="165" t="s">
        <v>38</v>
      </c>
      <c r="X36" s="167"/>
    </row>
    <row r="37" spans="1:38" ht="11.25" customHeight="1" x14ac:dyDescent="0.3">
      <c r="A37" s="151">
        <v>1032</v>
      </c>
      <c r="B37" s="152" t="s">
        <v>2644</v>
      </c>
      <c r="C37" s="153">
        <v>10</v>
      </c>
      <c r="D37" s="154">
        <v>250</v>
      </c>
      <c r="E37" s="155"/>
      <c r="F37" s="156">
        <f t="shared" si="0"/>
        <v>0</v>
      </c>
      <c r="G37" s="157" t="s">
        <v>40</v>
      </c>
      <c r="H37" s="155" t="s">
        <v>2521</v>
      </c>
      <c r="I37" s="168" t="s">
        <v>2645</v>
      </c>
      <c r="J37" s="152" t="str">
        <f>HYPERLINK("https://starylev.com.ua/bookstore/series--hudozhnya-proza","художня проза")</f>
        <v>художня проза</v>
      </c>
      <c r="K37" s="158">
        <v>9786176790846</v>
      </c>
      <c r="L37" s="159">
        <v>2014</v>
      </c>
      <c r="M37" s="159" t="s">
        <v>2522</v>
      </c>
      <c r="N37" s="160" t="s">
        <v>754</v>
      </c>
      <c r="O37" s="161" t="s">
        <v>2646</v>
      </c>
      <c r="P37" s="162">
        <v>87107</v>
      </c>
      <c r="Q37" s="163" t="s">
        <v>2647</v>
      </c>
      <c r="R37" s="164">
        <v>0.56999999999999995</v>
      </c>
      <c r="S37" s="165">
        <v>320</v>
      </c>
      <c r="T37" s="157">
        <v>145</v>
      </c>
      <c r="U37" s="166">
        <v>200</v>
      </c>
      <c r="V37" s="165" t="s">
        <v>132</v>
      </c>
      <c r="W37" s="165" t="s">
        <v>38</v>
      </c>
      <c r="X37" s="167"/>
    </row>
    <row r="38" spans="1:38" ht="11.25" customHeight="1" x14ac:dyDescent="0.3">
      <c r="A38" s="151">
        <v>1033</v>
      </c>
      <c r="B38" s="152" t="s">
        <v>2648</v>
      </c>
      <c r="C38" s="153">
        <v>20</v>
      </c>
      <c r="D38" s="154">
        <v>120</v>
      </c>
      <c r="E38" s="155"/>
      <c r="F38" s="156">
        <f t="shared" si="0"/>
        <v>0</v>
      </c>
      <c r="G38" s="157" t="s">
        <v>2520</v>
      </c>
      <c r="H38" s="155" t="s">
        <v>2521</v>
      </c>
      <c r="I38" s="168" t="s">
        <v>2649</v>
      </c>
      <c r="J38" s="152" t="str">
        <f>HYPERLINK("https://starylev.com.ua/bookstore/series--knygy-dlya-pidlitkiv","книжки для підлітків")</f>
        <v>книжки для підлітків</v>
      </c>
      <c r="K38" s="158">
        <v>9786176792710</v>
      </c>
      <c r="L38" s="159">
        <v>2016</v>
      </c>
      <c r="M38" s="159" t="s">
        <v>2570</v>
      </c>
      <c r="N38" s="160" t="s">
        <v>2546</v>
      </c>
      <c r="O38" s="161" t="s">
        <v>2650</v>
      </c>
      <c r="P38" s="162">
        <v>141068</v>
      </c>
      <c r="Q38" s="163" t="s">
        <v>2651</v>
      </c>
      <c r="R38" s="164">
        <v>0.34</v>
      </c>
      <c r="S38" s="165">
        <v>176</v>
      </c>
      <c r="T38" s="157">
        <v>130</v>
      </c>
      <c r="U38" s="166">
        <v>200</v>
      </c>
      <c r="V38" s="165" t="s">
        <v>223</v>
      </c>
      <c r="W38" s="165" t="s">
        <v>77</v>
      </c>
      <c r="X38" s="167"/>
    </row>
    <row r="39" spans="1:38" ht="11.25" customHeight="1" x14ac:dyDescent="0.3">
      <c r="A39" s="151">
        <v>1034</v>
      </c>
      <c r="B39" s="152" t="s">
        <v>1575</v>
      </c>
      <c r="C39" s="153">
        <v>10</v>
      </c>
      <c r="D39" s="154">
        <v>180</v>
      </c>
      <c r="E39" s="155"/>
      <c r="F39" s="156">
        <f t="shared" si="0"/>
        <v>0</v>
      </c>
      <c r="G39" s="157">
        <v>44319</v>
      </c>
      <c r="H39" s="155" t="s">
        <v>2521</v>
      </c>
      <c r="I39" s="152" t="s">
        <v>561</v>
      </c>
      <c r="J39" s="152" t="str">
        <f>HYPERLINK("https://starylev.com.ua/bookstore/series--virshi-dlya-ditey","вірші для дітей")</f>
        <v>вірші для дітей</v>
      </c>
      <c r="K39" s="158">
        <v>9786176791478</v>
      </c>
      <c r="L39" s="159">
        <v>2015</v>
      </c>
      <c r="M39" s="159" t="s">
        <v>2652</v>
      </c>
      <c r="N39" s="160" t="s">
        <v>1572</v>
      </c>
      <c r="O39" s="161" t="s">
        <v>1576</v>
      </c>
      <c r="P39" s="162">
        <v>106089</v>
      </c>
      <c r="Q39" s="163" t="s">
        <v>1577</v>
      </c>
      <c r="R39" s="164">
        <v>0.38</v>
      </c>
      <c r="S39" s="165">
        <v>40</v>
      </c>
      <c r="T39" s="157">
        <v>220</v>
      </c>
      <c r="U39" s="166">
        <v>220</v>
      </c>
      <c r="V39" s="165" t="s">
        <v>1160</v>
      </c>
      <c r="W39" s="165" t="s">
        <v>38</v>
      </c>
      <c r="X39" s="167"/>
    </row>
    <row r="40" spans="1:38" ht="11.25" customHeight="1" x14ac:dyDescent="0.3">
      <c r="A40" s="151">
        <v>1035</v>
      </c>
      <c r="B40" s="152" t="s">
        <v>2653</v>
      </c>
      <c r="C40" s="153">
        <v>4</v>
      </c>
      <c r="D40" s="154">
        <v>450</v>
      </c>
      <c r="E40" s="155"/>
      <c r="F40" s="156">
        <f t="shared" si="0"/>
        <v>0</v>
      </c>
      <c r="G40" s="157" t="s">
        <v>30</v>
      </c>
      <c r="H40" s="155" t="s">
        <v>2521</v>
      </c>
      <c r="I40" s="168" t="s">
        <v>2654</v>
      </c>
      <c r="J40" s="152" t="str">
        <f>HYPERLINK("https://starylev.com.ua/bookstore/tag--178","дитячі пізнавальні книжки")</f>
        <v>дитячі пізнавальні книжки</v>
      </c>
      <c r="K40" s="158">
        <v>9786176796329</v>
      </c>
      <c r="L40" s="159">
        <v>2018</v>
      </c>
      <c r="M40" s="159" t="s">
        <v>2551</v>
      </c>
      <c r="N40" s="160" t="s">
        <v>976</v>
      </c>
      <c r="O40" s="161" t="s">
        <v>2655</v>
      </c>
      <c r="P40" s="162">
        <v>173281</v>
      </c>
      <c r="Q40" s="163" t="s">
        <v>2656</v>
      </c>
      <c r="R40" s="164">
        <v>1.1499999999999999</v>
      </c>
      <c r="S40" s="165">
        <v>112</v>
      </c>
      <c r="T40" s="157">
        <v>270</v>
      </c>
      <c r="U40" s="166">
        <v>370</v>
      </c>
      <c r="V40" s="165" t="s">
        <v>2586</v>
      </c>
      <c r="W40" s="165" t="s">
        <v>38</v>
      </c>
      <c r="X40" s="167"/>
    </row>
    <row r="41" spans="1:38" ht="11.25" customHeight="1" x14ac:dyDescent="0.3">
      <c r="A41" s="151">
        <v>1036</v>
      </c>
      <c r="B41" s="152" t="str">
        <f>HYPERLINK("https://starylev.com.ua/bridzhyt-dzhons-na-mezhi-zdorovogo-gluzdu","Книга Бріджит Джонс. На межі здорового глузду")</f>
        <v>Книга Бріджит Джонс. На межі здорового глузду</v>
      </c>
      <c r="C41" s="153">
        <v>10</v>
      </c>
      <c r="D41" s="154">
        <v>180</v>
      </c>
      <c r="E41" s="155"/>
      <c r="F41" s="156">
        <f t="shared" si="0"/>
        <v>0</v>
      </c>
      <c r="G41" s="157" t="s">
        <v>40</v>
      </c>
      <c r="H41" s="155" t="s">
        <v>2521</v>
      </c>
      <c r="I41" s="168" t="s">
        <v>2657</v>
      </c>
      <c r="J41" s="152" t="str">
        <f>HYPERLINK("https://starylev.com.ua/bookstore/series--hudozhnya-proza","художня проза")</f>
        <v>художня проза</v>
      </c>
      <c r="K41" s="158">
        <v>9786176797777</v>
      </c>
      <c r="L41" s="159" t="s">
        <v>2544</v>
      </c>
      <c r="M41" s="159" t="s">
        <v>1846</v>
      </c>
      <c r="N41" s="160" t="s">
        <v>663</v>
      </c>
      <c r="O41" s="161" t="s">
        <v>2658</v>
      </c>
      <c r="P41" s="162">
        <v>209478</v>
      </c>
      <c r="Q41" s="163" t="s">
        <v>2659</v>
      </c>
      <c r="R41" s="164">
        <v>0.48499999999999999</v>
      </c>
      <c r="S41" s="165">
        <v>512</v>
      </c>
      <c r="T41" s="157">
        <v>130</v>
      </c>
      <c r="U41" s="166">
        <v>200</v>
      </c>
      <c r="V41" s="165" t="s">
        <v>223</v>
      </c>
      <c r="W41" s="165" t="s">
        <v>77</v>
      </c>
      <c r="X41" s="167"/>
    </row>
    <row r="42" spans="1:38" ht="11.25" customHeight="1" x14ac:dyDescent="0.3">
      <c r="A42" s="151">
        <v>1037</v>
      </c>
      <c r="B42" s="169" t="s">
        <v>2660</v>
      </c>
      <c r="C42" s="153">
        <v>10</v>
      </c>
      <c r="D42" s="171">
        <v>180</v>
      </c>
      <c r="E42" s="155"/>
      <c r="F42" s="156">
        <f t="shared" si="0"/>
        <v>0</v>
      </c>
      <c r="G42" s="172" t="s">
        <v>1134</v>
      </c>
      <c r="H42" s="155" t="s">
        <v>2521</v>
      </c>
      <c r="I42" s="168" t="s">
        <v>2236</v>
      </c>
      <c r="J42" s="168" t="s">
        <v>2621</v>
      </c>
      <c r="K42" s="158">
        <v>9786176794219</v>
      </c>
      <c r="L42" s="159">
        <v>2018</v>
      </c>
      <c r="M42" s="159" t="s">
        <v>1846</v>
      </c>
      <c r="N42" s="160" t="s">
        <v>2661</v>
      </c>
      <c r="O42" s="161" t="s">
        <v>2662</v>
      </c>
      <c r="P42" s="162">
        <v>173284</v>
      </c>
      <c r="Q42" s="163" t="s">
        <v>2663</v>
      </c>
      <c r="R42" s="164">
        <v>0.39</v>
      </c>
      <c r="S42" s="165">
        <v>328</v>
      </c>
      <c r="T42" s="157">
        <v>145</v>
      </c>
      <c r="U42" s="166">
        <v>200</v>
      </c>
      <c r="V42" s="165" t="s">
        <v>132</v>
      </c>
      <c r="W42" s="165" t="s">
        <v>77</v>
      </c>
      <c r="X42" s="167"/>
      <c r="Y42" s="167"/>
      <c r="Z42" s="167"/>
      <c r="AA42" s="167"/>
      <c r="AB42" s="167"/>
      <c r="AC42" s="167"/>
      <c r="AD42" s="167"/>
      <c r="AE42" s="167"/>
      <c r="AF42" s="167"/>
      <c r="AG42" s="167"/>
      <c r="AH42" s="167"/>
      <c r="AI42" s="167"/>
      <c r="AJ42" s="167"/>
      <c r="AK42" s="167"/>
      <c r="AL42" s="167"/>
    </row>
    <row r="43" spans="1:38" ht="11.25" customHeight="1" x14ac:dyDescent="0.3">
      <c r="A43" s="151">
        <v>1038</v>
      </c>
      <c r="B43" s="152" t="s">
        <v>2664</v>
      </c>
      <c r="C43" s="153">
        <v>10</v>
      </c>
      <c r="D43" s="154">
        <v>180</v>
      </c>
      <c r="E43" s="155"/>
      <c r="F43" s="156">
        <f t="shared" si="0"/>
        <v>0</v>
      </c>
      <c r="G43" s="157" t="s">
        <v>40</v>
      </c>
      <c r="H43" s="155" t="s">
        <v>2521</v>
      </c>
      <c r="I43" s="152" t="s">
        <v>2665</v>
      </c>
      <c r="J43" s="152" t="str">
        <f>HYPERLINK("https://starylev.com.ua/bookstore/series--poeziya","поезія")</f>
        <v>поезія</v>
      </c>
      <c r="K43" s="158">
        <v>9786176795902</v>
      </c>
      <c r="L43" s="159">
        <v>2018</v>
      </c>
      <c r="M43" s="159" t="s">
        <v>1846</v>
      </c>
      <c r="N43" s="160" t="s">
        <v>532</v>
      </c>
      <c r="O43" s="161" t="s">
        <v>2666</v>
      </c>
      <c r="P43" s="162">
        <v>173285</v>
      </c>
      <c r="Q43" s="163" t="s">
        <v>2667</v>
      </c>
      <c r="R43" s="164">
        <v>0.38</v>
      </c>
      <c r="S43" s="165">
        <v>248</v>
      </c>
      <c r="T43" s="157">
        <v>125</v>
      </c>
      <c r="U43" s="166">
        <v>165</v>
      </c>
      <c r="V43" s="165" t="s">
        <v>535</v>
      </c>
      <c r="W43" s="165" t="s">
        <v>38</v>
      </c>
      <c r="X43" s="167"/>
    </row>
    <row r="44" spans="1:38" ht="11.25" customHeight="1" x14ac:dyDescent="0.3">
      <c r="A44" s="151">
        <v>1039</v>
      </c>
      <c r="B44" s="152" t="s">
        <v>2329</v>
      </c>
      <c r="C44" s="153">
        <v>20</v>
      </c>
      <c r="D44" s="154">
        <v>120</v>
      </c>
      <c r="E44" s="155"/>
      <c r="F44" s="156">
        <f t="shared" si="0"/>
        <v>0</v>
      </c>
      <c r="G44" s="157" t="s">
        <v>2520</v>
      </c>
      <c r="H44" s="155" t="s">
        <v>2521</v>
      </c>
      <c r="I44" s="152" t="s">
        <v>2310</v>
      </c>
      <c r="J44" s="152" t="str">
        <f>HYPERLINK("https://starylev.com.ua/bookstore/series--knygy-dlya-pidlitkiv","книжки для підлітків")</f>
        <v>книжки для підлітків</v>
      </c>
      <c r="K44" s="158">
        <v>9786176795650</v>
      </c>
      <c r="L44" s="159">
        <v>2018</v>
      </c>
      <c r="M44" s="159" t="s">
        <v>2570</v>
      </c>
      <c r="N44" s="160" t="s">
        <v>1129</v>
      </c>
      <c r="O44" s="161" t="s">
        <v>2330</v>
      </c>
      <c r="P44" s="162">
        <v>177639</v>
      </c>
      <c r="Q44" s="163" t="s">
        <v>2331</v>
      </c>
      <c r="R44" s="164">
        <v>0.21</v>
      </c>
      <c r="S44" s="165">
        <v>160</v>
      </c>
      <c r="T44" s="157">
        <v>130</v>
      </c>
      <c r="U44" s="166">
        <v>200</v>
      </c>
      <c r="V44" s="165" t="s">
        <v>223</v>
      </c>
      <c r="W44" s="165" t="s">
        <v>77</v>
      </c>
      <c r="X44" s="167"/>
    </row>
    <row r="45" spans="1:38" ht="11.25" customHeight="1" x14ac:dyDescent="0.3">
      <c r="A45" s="151">
        <v>1040</v>
      </c>
      <c r="B45" s="152" t="s">
        <v>2668</v>
      </c>
      <c r="C45" s="153">
        <v>10</v>
      </c>
      <c r="D45" s="154">
        <v>180</v>
      </c>
      <c r="E45" s="155"/>
      <c r="F45" s="156">
        <f t="shared" si="0"/>
        <v>0</v>
      </c>
      <c r="G45" s="157" t="s">
        <v>40</v>
      </c>
      <c r="H45" s="155" t="s">
        <v>2521</v>
      </c>
      <c r="I45" s="168" t="s">
        <v>2669</v>
      </c>
      <c r="J45" s="152" t="str">
        <f t="shared" ref="J45:J46" si="5">HYPERLINK("https://starylev.com.ua/bookstore/series--hudozhnya-proza","художня проза")</f>
        <v>художня проза</v>
      </c>
      <c r="K45" s="158">
        <v>9786176794967</v>
      </c>
      <c r="L45" s="159">
        <v>2018</v>
      </c>
      <c r="M45" s="159" t="s">
        <v>2551</v>
      </c>
      <c r="N45" s="160" t="s">
        <v>291</v>
      </c>
      <c r="O45" s="161" t="s">
        <v>2670</v>
      </c>
      <c r="P45" s="162">
        <v>173286</v>
      </c>
      <c r="Q45" s="163" t="s">
        <v>2671</v>
      </c>
      <c r="R45" s="164">
        <v>0.37</v>
      </c>
      <c r="S45" s="165">
        <v>352</v>
      </c>
      <c r="T45" s="157">
        <v>130</v>
      </c>
      <c r="U45" s="166">
        <v>200</v>
      </c>
      <c r="V45" s="165" t="s">
        <v>223</v>
      </c>
      <c r="W45" s="165" t="s">
        <v>77</v>
      </c>
      <c r="X45" s="167"/>
    </row>
    <row r="46" spans="1:38" ht="11.25" customHeight="1" x14ac:dyDescent="0.3">
      <c r="A46" s="151">
        <v>1041</v>
      </c>
      <c r="B46" s="152" t="str">
        <f>HYPERLINK("https://starylev.com.ua/vgoru-shodamy-shcho-vedut-unyz","Книга Вгору сходами, що ведуть униз")</f>
        <v>Книга Вгору сходами, що ведуть униз</v>
      </c>
      <c r="C46" s="153">
        <v>8</v>
      </c>
      <c r="D46" s="154">
        <v>150</v>
      </c>
      <c r="E46" s="155"/>
      <c r="F46" s="156">
        <f t="shared" si="0"/>
        <v>0</v>
      </c>
      <c r="G46" s="157" t="s">
        <v>40</v>
      </c>
      <c r="H46" s="155" t="s">
        <v>2521</v>
      </c>
      <c r="I46" s="152" t="str">
        <f>HYPERLINK("https://starylev.com.ua/old-lion/author/kaufman-bel","Кауфман Бел")</f>
        <v>Кауфман Бел</v>
      </c>
      <c r="J46" s="152" t="str">
        <f t="shared" si="5"/>
        <v>художня проза</v>
      </c>
      <c r="K46" s="158">
        <v>9786176795568</v>
      </c>
      <c r="L46" s="159" t="s">
        <v>2544</v>
      </c>
      <c r="M46" s="159" t="s">
        <v>2672</v>
      </c>
      <c r="N46" s="160" t="s">
        <v>754</v>
      </c>
      <c r="O46" s="161" t="s">
        <v>2673</v>
      </c>
      <c r="P46" s="162">
        <v>203491</v>
      </c>
      <c r="Q46" s="163" t="s">
        <v>2674</v>
      </c>
      <c r="R46" s="164">
        <v>0.45500000000000002</v>
      </c>
      <c r="S46" s="165">
        <v>472</v>
      </c>
      <c r="T46" s="157">
        <v>130</v>
      </c>
      <c r="U46" s="166">
        <v>200</v>
      </c>
      <c r="V46" s="165" t="s">
        <v>223</v>
      </c>
      <c r="W46" s="165" t="s">
        <v>77</v>
      </c>
      <c r="X46" s="167"/>
    </row>
    <row r="47" spans="1:38" ht="11.25" customHeight="1" x14ac:dyDescent="0.3">
      <c r="A47" s="151">
        <v>1042</v>
      </c>
      <c r="B47" s="152" t="s">
        <v>2675</v>
      </c>
      <c r="C47" s="153">
        <v>10</v>
      </c>
      <c r="D47" s="154">
        <v>180</v>
      </c>
      <c r="E47" s="155"/>
      <c r="F47" s="156">
        <f t="shared" si="0"/>
        <v>0</v>
      </c>
      <c r="G47" s="157">
        <v>44319</v>
      </c>
      <c r="H47" s="155" t="s">
        <v>2521</v>
      </c>
      <c r="I47" s="152" t="s">
        <v>2625</v>
      </c>
      <c r="J47" s="152" t="str">
        <f t="shared" ref="J47:J48" si="6">HYPERLINK("https://starylev.com.ua/bookstore/series--knygy-kartynky","дитячі книжки-картинки")</f>
        <v>дитячі книжки-картинки</v>
      </c>
      <c r="K47" s="158">
        <v>9786176790204</v>
      </c>
      <c r="L47" s="159">
        <v>2013</v>
      </c>
      <c r="M47" s="159" t="s">
        <v>2672</v>
      </c>
      <c r="N47" s="160" t="s">
        <v>2626</v>
      </c>
      <c r="O47" s="161" t="s">
        <v>2676</v>
      </c>
      <c r="P47" s="162">
        <v>72315</v>
      </c>
      <c r="Q47" s="163" t="s">
        <v>2677</v>
      </c>
      <c r="R47" s="164">
        <v>0.36</v>
      </c>
      <c r="S47" s="165">
        <v>40</v>
      </c>
      <c r="T47" s="157">
        <v>254</v>
      </c>
      <c r="U47" s="166">
        <v>254</v>
      </c>
      <c r="V47" s="165" t="s">
        <v>1246</v>
      </c>
      <c r="W47" s="165" t="s">
        <v>38</v>
      </c>
      <c r="X47" s="167"/>
    </row>
    <row r="48" spans="1:38" ht="11.25" customHeight="1" x14ac:dyDescent="0.3">
      <c r="A48" s="151">
        <v>1043</v>
      </c>
      <c r="B48" s="152" t="s">
        <v>2678</v>
      </c>
      <c r="C48" s="153">
        <v>10</v>
      </c>
      <c r="D48" s="154">
        <v>200</v>
      </c>
      <c r="E48" s="155"/>
      <c r="F48" s="156">
        <f t="shared" si="0"/>
        <v>0</v>
      </c>
      <c r="G48" s="157">
        <v>44319</v>
      </c>
      <c r="H48" s="155" t="s">
        <v>2521</v>
      </c>
      <c r="I48" s="168" t="s">
        <v>2679</v>
      </c>
      <c r="J48" s="152" t="str">
        <f t="shared" si="6"/>
        <v>дитячі книжки-картинки</v>
      </c>
      <c r="K48" s="158">
        <v>9786176794721</v>
      </c>
      <c r="L48" s="159">
        <v>2017</v>
      </c>
      <c r="M48" s="159" t="s">
        <v>1584</v>
      </c>
      <c r="N48" s="160" t="s">
        <v>1239</v>
      </c>
      <c r="O48" s="161" t="s">
        <v>2680</v>
      </c>
      <c r="P48" s="162">
        <v>166909</v>
      </c>
      <c r="Q48" s="163" t="s">
        <v>2681</v>
      </c>
      <c r="R48" s="164">
        <v>0.54</v>
      </c>
      <c r="S48" s="165">
        <v>32</v>
      </c>
      <c r="T48" s="157">
        <v>220</v>
      </c>
      <c r="U48" s="166">
        <v>290</v>
      </c>
      <c r="V48" s="165" t="s">
        <v>1177</v>
      </c>
      <c r="W48" s="165" t="s">
        <v>38</v>
      </c>
      <c r="X48" s="167"/>
    </row>
    <row r="49" spans="1:38" ht="11.25" customHeight="1" x14ac:dyDescent="0.3">
      <c r="A49" s="151">
        <v>1044</v>
      </c>
      <c r="B49" s="152" t="str">
        <f>HYPERLINK("https://starylev.com.ua/velyka-knyga-30-dennyh-vyklykiv","Книга Велика книга 30-денних викликів")</f>
        <v>Книга Велика книга 30-денних викликів</v>
      </c>
      <c r="C49" s="153">
        <v>10</v>
      </c>
      <c r="D49" s="154">
        <v>200</v>
      </c>
      <c r="E49" s="155"/>
      <c r="F49" s="156">
        <f t="shared" si="0"/>
        <v>0</v>
      </c>
      <c r="G49" s="157" t="s">
        <v>40</v>
      </c>
      <c r="H49" s="155" t="s">
        <v>2521</v>
      </c>
      <c r="I49" s="152" t="str">
        <f>HYPERLINK("https://starylev.com.ua/old-lion/author/kasper-rozanna","Каспер Розанна")</f>
        <v>Каспер Розанна</v>
      </c>
      <c r="J49" s="152" t="str">
        <f t="shared" ref="J49:J50" si="7">HYPERLINK("https://starylev.com.ua/bookstore/series--biznes-i-samorozvytok","бізнес і саморозвиток")</f>
        <v>бізнес і саморозвиток</v>
      </c>
      <c r="K49" s="158">
        <v>9786176797609</v>
      </c>
      <c r="L49" s="159" t="s">
        <v>2544</v>
      </c>
      <c r="M49" s="159" t="s">
        <v>2545</v>
      </c>
      <c r="N49" s="160" t="s">
        <v>123</v>
      </c>
      <c r="O49" s="161" t="s">
        <v>2682</v>
      </c>
      <c r="P49" s="162">
        <v>208424</v>
      </c>
      <c r="Q49" s="163" t="s">
        <v>2683</v>
      </c>
      <c r="R49" s="164">
        <v>0.54</v>
      </c>
      <c r="S49" s="165">
        <v>128</v>
      </c>
      <c r="T49" s="157">
        <v>190</v>
      </c>
      <c r="U49" s="166">
        <v>235</v>
      </c>
      <c r="V49" s="165" t="s">
        <v>2684</v>
      </c>
      <c r="W49" s="165" t="s">
        <v>38</v>
      </c>
      <c r="X49" s="167"/>
    </row>
    <row r="50" spans="1:38" ht="11.25" customHeight="1" x14ac:dyDescent="0.3">
      <c r="A50" s="151">
        <v>1045</v>
      </c>
      <c r="B50" s="152" t="s">
        <v>2685</v>
      </c>
      <c r="C50" s="153">
        <v>10</v>
      </c>
      <c r="D50" s="154">
        <v>200</v>
      </c>
      <c r="E50" s="155"/>
      <c r="F50" s="156">
        <f t="shared" si="0"/>
        <v>0</v>
      </c>
      <c r="G50" s="157" t="s">
        <v>40</v>
      </c>
      <c r="H50" s="155" t="s">
        <v>2521</v>
      </c>
      <c r="I50" s="152" t="s">
        <v>687</v>
      </c>
      <c r="J50" s="152" t="str">
        <f t="shared" si="7"/>
        <v>бізнес і саморозвиток</v>
      </c>
      <c r="K50" s="158">
        <v>9786176794141</v>
      </c>
      <c r="L50" s="159">
        <v>2017</v>
      </c>
      <c r="M50" s="159" t="s">
        <v>2652</v>
      </c>
      <c r="N50" s="160" t="s">
        <v>123</v>
      </c>
      <c r="O50" s="161" t="s">
        <v>2686</v>
      </c>
      <c r="P50" s="162">
        <v>158809</v>
      </c>
      <c r="Q50" s="163" t="s">
        <v>2687</v>
      </c>
      <c r="R50" s="164">
        <v>0.39700000000000002</v>
      </c>
      <c r="S50" s="165">
        <v>254</v>
      </c>
      <c r="T50" s="157">
        <v>145</v>
      </c>
      <c r="U50" s="166">
        <v>200</v>
      </c>
      <c r="V50" s="165" t="s">
        <v>132</v>
      </c>
      <c r="W50" s="165" t="s">
        <v>77</v>
      </c>
      <c r="X50" s="167"/>
    </row>
    <row r="51" spans="1:38" ht="11.25" customHeight="1" x14ac:dyDescent="0.3">
      <c r="A51" s="151">
        <v>1046</v>
      </c>
      <c r="B51" s="169" t="s">
        <v>2688</v>
      </c>
      <c r="C51" s="153">
        <v>10</v>
      </c>
      <c r="D51" s="170">
        <v>150</v>
      </c>
      <c r="E51" s="155"/>
      <c r="F51" s="156">
        <f t="shared" si="0"/>
        <v>0</v>
      </c>
      <c r="G51" s="172" t="s">
        <v>1315</v>
      </c>
      <c r="H51" s="155" t="s">
        <v>2521</v>
      </c>
      <c r="I51" s="168" t="s">
        <v>2689</v>
      </c>
      <c r="J51" s="168" t="s">
        <v>1238</v>
      </c>
      <c r="K51" s="158">
        <v>9786176797692</v>
      </c>
      <c r="L51" s="159" t="s">
        <v>2544</v>
      </c>
      <c r="M51" s="159" t="s">
        <v>2522</v>
      </c>
      <c r="N51" s="160" t="s">
        <v>1239</v>
      </c>
      <c r="O51" s="161" t="s">
        <v>2690</v>
      </c>
      <c r="P51" s="162">
        <v>214436</v>
      </c>
      <c r="Q51" s="163" t="s">
        <v>2691</v>
      </c>
      <c r="R51" s="164">
        <v>0.39500000000000002</v>
      </c>
      <c r="S51" s="165">
        <v>36</v>
      </c>
      <c r="T51" s="157">
        <v>240</v>
      </c>
      <c r="U51" s="166">
        <v>240</v>
      </c>
      <c r="V51" s="165" t="s">
        <v>63</v>
      </c>
      <c r="W51" s="165" t="s">
        <v>38</v>
      </c>
      <c r="X51" s="167"/>
      <c r="Y51" s="167"/>
      <c r="Z51" s="167"/>
      <c r="AA51" s="167"/>
      <c r="AB51" s="167"/>
      <c r="AC51" s="167"/>
      <c r="AD51" s="167"/>
      <c r="AE51" s="167"/>
      <c r="AF51" s="167"/>
      <c r="AG51" s="167"/>
      <c r="AH51" s="167"/>
      <c r="AI51" s="167"/>
      <c r="AJ51" s="167"/>
      <c r="AK51" s="167"/>
      <c r="AL51" s="167"/>
    </row>
    <row r="52" spans="1:38" ht="11.25" customHeight="1" x14ac:dyDescent="0.3">
      <c r="A52" s="151">
        <v>1047</v>
      </c>
      <c r="B52" s="152" t="s">
        <v>2692</v>
      </c>
      <c r="C52" s="153">
        <v>20</v>
      </c>
      <c r="D52" s="154">
        <v>150</v>
      </c>
      <c r="E52" s="155"/>
      <c r="F52" s="156">
        <f t="shared" si="0"/>
        <v>0</v>
      </c>
      <c r="G52" s="157">
        <v>44539</v>
      </c>
      <c r="H52" s="155" t="s">
        <v>2521</v>
      </c>
      <c r="I52" s="152" t="s">
        <v>2693</v>
      </c>
      <c r="J52" s="152" t="str">
        <f>HYPERLINK("https://starylev.com.ua/bookstore/series--knygy-dlya-pidlitkiv","книжки для підлітків")</f>
        <v>книжки для підлітків</v>
      </c>
      <c r="K52" s="158">
        <v>9786176792734</v>
      </c>
      <c r="L52" s="159">
        <v>2016</v>
      </c>
      <c r="M52" s="159" t="s">
        <v>2652</v>
      </c>
      <c r="N52" s="160" t="s">
        <v>2661</v>
      </c>
      <c r="O52" s="161" t="s">
        <v>2694</v>
      </c>
      <c r="P52" s="162">
        <v>141072</v>
      </c>
      <c r="Q52" s="163" t="s">
        <v>2695</v>
      </c>
      <c r="R52" s="164">
        <v>0.41</v>
      </c>
      <c r="S52" s="165">
        <v>200</v>
      </c>
      <c r="T52" s="157">
        <v>145</v>
      </c>
      <c r="U52" s="166">
        <v>200</v>
      </c>
      <c r="V52" s="165" t="s">
        <v>132</v>
      </c>
      <c r="W52" s="165" t="s">
        <v>77</v>
      </c>
      <c r="X52" s="167"/>
    </row>
    <row r="53" spans="1:38" ht="11.25" customHeight="1" x14ac:dyDescent="0.3">
      <c r="A53" s="151">
        <v>1048</v>
      </c>
      <c r="B53" s="169" t="s">
        <v>2696</v>
      </c>
      <c r="C53" s="153">
        <v>20</v>
      </c>
      <c r="D53" s="173">
        <v>100</v>
      </c>
      <c r="E53" s="155"/>
      <c r="F53" s="156">
        <f t="shared" si="0"/>
        <v>0</v>
      </c>
      <c r="G53" s="157" t="s">
        <v>40</v>
      </c>
      <c r="H53" s="155" t="s">
        <v>2521</v>
      </c>
      <c r="I53" s="168" t="s">
        <v>2697</v>
      </c>
      <c r="J53" s="168" t="s">
        <v>290</v>
      </c>
      <c r="K53" s="158">
        <v>9786176794233</v>
      </c>
      <c r="L53" s="159">
        <v>2017</v>
      </c>
      <c r="M53" s="159" t="s">
        <v>2570</v>
      </c>
      <c r="N53" s="160" t="s">
        <v>291</v>
      </c>
      <c r="O53" s="161" t="s">
        <v>2698</v>
      </c>
      <c r="P53" s="162">
        <v>159964</v>
      </c>
      <c r="Q53" s="163" t="s">
        <v>2699</v>
      </c>
      <c r="R53" s="164">
        <v>0.28000000000000003</v>
      </c>
      <c r="S53" s="165">
        <v>224</v>
      </c>
      <c r="T53" s="157">
        <v>130</v>
      </c>
      <c r="U53" s="166">
        <v>200</v>
      </c>
      <c r="V53" s="165" t="s">
        <v>223</v>
      </c>
      <c r="W53" s="165" t="s">
        <v>77</v>
      </c>
      <c r="X53" s="167"/>
      <c r="Y53" s="167"/>
      <c r="Z53" s="167"/>
      <c r="AA53" s="167"/>
      <c r="AB53" s="167"/>
      <c r="AC53" s="167"/>
      <c r="AD53" s="167"/>
      <c r="AE53" s="167"/>
      <c r="AF53" s="167"/>
      <c r="AG53" s="167"/>
      <c r="AH53" s="167"/>
      <c r="AI53" s="167"/>
      <c r="AJ53" s="167"/>
      <c r="AK53" s="167"/>
      <c r="AL53" s="167"/>
    </row>
    <row r="54" spans="1:38" ht="11.25" customHeight="1" x14ac:dyDescent="0.3">
      <c r="A54" s="151">
        <v>1049</v>
      </c>
      <c r="B54" s="152" t="s">
        <v>2700</v>
      </c>
      <c r="C54" s="153">
        <v>10</v>
      </c>
      <c r="D54" s="154">
        <v>90</v>
      </c>
      <c r="E54" s="155"/>
      <c r="F54" s="156">
        <f t="shared" si="0"/>
        <v>0</v>
      </c>
      <c r="G54" s="157" t="s">
        <v>40</v>
      </c>
      <c r="H54" s="155" t="s">
        <v>2521</v>
      </c>
      <c r="I54" s="168" t="s">
        <v>2701</v>
      </c>
      <c r="J54" s="152" t="str">
        <f>HYPERLINK("https://starylev.com.ua/bookstore/series--hudozhnya-proza","художня проза")</f>
        <v>художня проза</v>
      </c>
      <c r="K54" s="158">
        <v>9786176795704</v>
      </c>
      <c r="L54" s="159" t="s">
        <v>2569</v>
      </c>
      <c r="M54" s="159" t="s">
        <v>2551</v>
      </c>
      <c r="N54" s="160" t="s">
        <v>878</v>
      </c>
      <c r="O54" s="161" t="s">
        <v>2702</v>
      </c>
      <c r="P54" s="162">
        <v>190436</v>
      </c>
      <c r="Q54" s="163" t="s">
        <v>2703</v>
      </c>
      <c r="R54" s="164">
        <v>0.37</v>
      </c>
      <c r="S54" s="165">
        <v>344</v>
      </c>
      <c r="T54" s="157">
        <v>130</v>
      </c>
      <c r="U54" s="166">
        <v>200</v>
      </c>
      <c r="V54" s="165" t="s">
        <v>223</v>
      </c>
      <c r="W54" s="165" t="s">
        <v>77</v>
      </c>
      <c r="X54" s="167"/>
    </row>
    <row r="55" spans="1:38" ht="11.25" customHeight="1" x14ac:dyDescent="0.3">
      <c r="A55" s="151">
        <v>1050</v>
      </c>
      <c r="B55" s="152" t="s">
        <v>2704</v>
      </c>
      <c r="C55" s="153">
        <v>20</v>
      </c>
      <c r="D55" s="154">
        <v>120</v>
      </c>
      <c r="E55" s="155"/>
      <c r="F55" s="156">
        <f t="shared" si="0"/>
        <v>0</v>
      </c>
      <c r="G55" s="157">
        <v>44539</v>
      </c>
      <c r="H55" s="155" t="s">
        <v>2521</v>
      </c>
      <c r="I55" s="168" t="s">
        <v>2705</v>
      </c>
      <c r="J55" s="152" t="str">
        <f>HYPERLINK("https://starylev.com.ua/bookstore/series--knygy-dlya-pidlitkiv","книжки для підлітків")</f>
        <v>книжки для підлітків</v>
      </c>
      <c r="K55" s="158">
        <v>9786176796978</v>
      </c>
      <c r="L55" s="159" t="s">
        <v>2569</v>
      </c>
      <c r="M55" s="159" t="s">
        <v>2522</v>
      </c>
      <c r="N55" s="160" t="s">
        <v>2546</v>
      </c>
      <c r="O55" s="161" t="s">
        <v>2706</v>
      </c>
      <c r="P55" s="162">
        <v>149793</v>
      </c>
      <c r="Q55" s="163" t="s">
        <v>2707</v>
      </c>
      <c r="R55" s="164">
        <v>0.25</v>
      </c>
      <c r="S55" s="165">
        <v>184</v>
      </c>
      <c r="T55" s="157">
        <v>130</v>
      </c>
      <c r="U55" s="166">
        <v>200</v>
      </c>
      <c r="V55" s="165" t="s">
        <v>223</v>
      </c>
      <c r="W55" s="165" t="s">
        <v>77</v>
      </c>
      <c r="X55" s="167"/>
    </row>
    <row r="56" spans="1:38" ht="11.25" customHeight="1" x14ac:dyDescent="0.3">
      <c r="A56" s="151">
        <v>1051</v>
      </c>
      <c r="B56" s="152" t="s">
        <v>2708</v>
      </c>
      <c r="C56" s="153">
        <v>10</v>
      </c>
      <c r="D56" s="154">
        <v>180</v>
      </c>
      <c r="E56" s="155"/>
      <c r="F56" s="156">
        <f t="shared" si="0"/>
        <v>0</v>
      </c>
      <c r="G56" s="157">
        <v>44414</v>
      </c>
      <c r="H56" s="155" t="s">
        <v>2521</v>
      </c>
      <c r="I56" s="152" t="s">
        <v>2709</v>
      </c>
      <c r="J56" s="152" t="str">
        <f>HYPERLINK("https://starylev.com.ua/bookstore/series--ilyustrovani-istoriyi-ta-kazky","ілюстровані історії та казки")</f>
        <v>ілюстровані історії та казки</v>
      </c>
      <c r="K56" s="158">
        <v>9786176795193</v>
      </c>
      <c r="L56" s="159">
        <v>2018</v>
      </c>
      <c r="M56" s="159" t="s">
        <v>1846</v>
      </c>
      <c r="N56" s="160" t="s">
        <v>1539</v>
      </c>
      <c r="O56" s="161" t="s">
        <v>2710</v>
      </c>
      <c r="P56" s="162">
        <v>173287</v>
      </c>
      <c r="Q56" s="163" t="s">
        <v>2711</v>
      </c>
      <c r="R56" s="164">
        <v>0.47</v>
      </c>
      <c r="S56" s="165">
        <v>84</v>
      </c>
      <c r="T56" s="157">
        <v>220</v>
      </c>
      <c r="U56" s="166">
        <v>220</v>
      </c>
      <c r="V56" s="165" t="s">
        <v>1160</v>
      </c>
      <c r="W56" s="165" t="s">
        <v>38</v>
      </c>
      <c r="X56" s="167"/>
    </row>
    <row r="57" spans="1:38" ht="11.25" customHeight="1" x14ac:dyDescent="0.3">
      <c r="A57" s="151">
        <v>1052</v>
      </c>
      <c r="B57" s="152" t="s">
        <v>2712</v>
      </c>
      <c r="C57" s="153">
        <v>10</v>
      </c>
      <c r="D57" s="154">
        <v>220</v>
      </c>
      <c r="E57" s="155"/>
      <c r="F57" s="156">
        <f t="shared" si="0"/>
        <v>0</v>
      </c>
      <c r="G57" s="157" t="s">
        <v>40</v>
      </c>
      <c r="H57" s="155" t="s">
        <v>2521</v>
      </c>
      <c r="I57" s="152" t="s">
        <v>2713</v>
      </c>
      <c r="J57" s="152" t="str">
        <f>HYPERLINK("https://starylev.com.ua/bookstore/series--biografiyi-ta-memuary","біографії та мемуари")</f>
        <v>біографії та мемуари</v>
      </c>
      <c r="K57" s="158">
        <v>9786176794523</v>
      </c>
      <c r="L57" s="159">
        <v>2018</v>
      </c>
      <c r="M57" s="159" t="s">
        <v>2545</v>
      </c>
      <c r="N57" s="160" t="s">
        <v>213</v>
      </c>
      <c r="O57" s="161" t="s">
        <v>2714</v>
      </c>
      <c r="P57" s="162">
        <v>169108</v>
      </c>
      <c r="Q57" s="163" t="s">
        <v>2715</v>
      </c>
      <c r="R57" s="164">
        <v>0.62</v>
      </c>
      <c r="S57" s="165">
        <v>496</v>
      </c>
      <c r="T57" s="157">
        <v>145</v>
      </c>
      <c r="U57" s="166">
        <v>200</v>
      </c>
      <c r="V57" s="165" t="s">
        <v>132</v>
      </c>
      <c r="W57" s="165" t="s">
        <v>77</v>
      </c>
      <c r="X57" s="167"/>
    </row>
    <row r="58" spans="1:38" ht="11.25" customHeight="1" x14ac:dyDescent="0.3">
      <c r="A58" s="151">
        <v>1053</v>
      </c>
      <c r="B58" s="152" t="s">
        <v>2716</v>
      </c>
      <c r="C58" s="153">
        <v>4</v>
      </c>
      <c r="D58" s="154">
        <v>220</v>
      </c>
      <c r="E58" s="155"/>
      <c r="F58" s="156">
        <f t="shared" si="0"/>
        <v>0</v>
      </c>
      <c r="G58" s="157" t="s">
        <v>40</v>
      </c>
      <c r="H58" s="155" t="s">
        <v>2521</v>
      </c>
      <c r="I58" s="152" t="s">
        <v>2717</v>
      </c>
      <c r="J58" s="152" t="str">
        <f>HYPERLINK("https://starylev.com.ua/bookstore/series--hudozhnya-proza","художня проза")</f>
        <v>художня проза</v>
      </c>
      <c r="K58" s="158">
        <v>9786176797432</v>
      </c>
      <c r="L58" s="159" t="s">
        <v>2544</v>
      </c>
      <c r="M58" s="159" t="s">
        <v>2527</v>
      </c>
      <c r="N58" s="160" t="s">
        <v>615</v>
      </c>
      <c r="O58" s="161" t="s">
        <v>2718</v>
      </c>
      <c r="P58" s="162">
        <v>212580</v>
      </c>
      <c r="Q58" s="163" t="s">
        <v>2719</v>
      </c>
      <c r="R58" s="164">
        <v>0.64</v>
      </c>
      <c r="S58" s="165">
        <v>720</v>
      </c>
      <c r="T58" s="157">
        <v>130</v>
      </c>
      <c r="U58" s="166">
        <v>200</v>
      </c>
      <c r="V58" s="165" t="s">
        <v>223</v>
      </c>
      <c r="W58" s="165" t="s">
        <v>77</v>
      </c>
      <c r="X58" s="167"/>
    </row>
    <row r="59" spans="1:38" ht="11.25" customHeight="1" x14ac:dyDescent="0.3">
      <c r="A59" s="151">
        <v>1054</v>
      </c>
      <c r="B59" s="152" t="s">
        <v>2720</v>
      </c>
      <c r="C59" s="153">
        <v>20</v>
      </c>
      <c r="D59" s="154">
        <v>100</v>
      </c>
      <c r="E59" s="155"/>
      <c r="F59" s="156">
        <f t="shared" si="0"/>
        <v>0</v>
      </c>
      <c r="G59" s="157" t="s">
        <v>40</v>
      </c>
      <c r="H59" s="155" t="s">
        <v>2521</v>
      </c>
      <c r="I59" s="152" t="s">
        <v>1109</v>
      </c>
      <c r="J59" s="152" t="str">
        <f>HYPERLINK("https://starylev.com.ua/bookstore/series--poeziya","поезія")</f>
        <v>поезія</v>
      </c>
      <c r="K59" s="158">
        <v>9786176795117</v>
      </c>
      <c r="L59" s="159">
        <v>2018</v>
      </c>
      <c r="M59" s="159" t="s">
        <v>2551</v>
      </c>
      <c r="N59" s="160" t="s">
        <v>532</v>
      </c>
      <c r="O59" s="161" t="s">
        <v>2721</v>
      </c>
      <c r="P59" s="162">
        <v>173288</v>
      </c>
      <c r="Q59" s="163" t="s">
        <v>2722</v>
      </c>
      <c r="R59" s="164">
        <v>0.13500000000000001</v>
      </c>
      <c r="S59" s="165">
        <v>96</v>
      </c>
      <c r="T59" s="157">
        <v>125</v>
      </c>
      <c r="U59" s="166">
        <v>165</v>
      </c>
      <c r="V59" s="165" t="s">
        <v>535</v>
      </c>
      <c r="W59" s="165" t="s">
        <v>38</v>
      </c>
      <c r="X59" s="167"/>
    </row>
    <row r="60" spans="1:38" ht="11.25" customHeight="1" x14ac:dyDescent="0.3">
      <c r="A60" s="151">
        <v>1055</v>
      </c>
      <c r="B60" s="169" t="s">
        <v>2723</v>
      </c>
      <c r="C60" s="153">
        <v>20</v>
      </c>
      <c r="D60" s="173">
        <v>80</v>
      </c>
      <c r="E60" s="155"/>
      <c r="F60" s="156">
        <f t="shared" si="0"/>
        <v>0</v>
      </c>
      <c r="G60" s="157" t="s">
        <v>1470</v>
      </c>
      <c r="H60" s="155" t="s">
        <v>2521</v>
      </c>
      <c r="I60" s="168" t="s">
        <v>2724</v>
      </c>
      <c r="J60" s="168" t="s">
        <v>1472</v>
      </c>
      <c r="K60" s="158">
        <v>9786176797890</v>
      </c>
      <c r="L60" s="159" t="s">
        <v>2544</v>
      </c>
      <c r="M60" s="159" t="s">
        <v>2527</v>
      </c>
      <c r="N60" s="160" t="s">
        <v>1473</v>
      </c>
      <c r="O60" s="161" t="s">
        <v>2725</v>
      </c>
      <c r="P60" s="162">
        <v>212524</v>
      </c>
      <c r="Q60" s="163" t="s">
        <v>2726</v>
      </c>
      <c r="R60" s="164">
        <v>0.16500000000000001</v>
      </c>
      <c r="S60" s="165">
        <v>12</v>
      </c>
      <c r="T60" s="157">
        <v>180</v>
      </c>
      <c r="U60" s="166">
        <v>180</v>
      </c>
      <c r="V60" s="165" t="s">
        <v>1476</v>
      </c>
      <c r="W60" s="165" t="s">
        <v>38</v>
      </c>
      <c r="X60" s="167"/>
      <c r="Y60" s="167"/>
      <c r="Z60" s="167"/>
      <c r="AA60" s="167"/>
      <c r="AB60" s="167"/>
      <c r="AC60" s="167"/>
      <c r="AD60" s="167"/>
      <c r="AE60" s="167"/>
      <c r="AF60" s="167"/>
      <c r="AG60" s="167"/>
      <c r="AH60" s="167"/>
      <c r="AI60" s="167"/>
      <c r="AJ60" s="167"/>
      <c r="AK60" s="167"/>
      <c r="AL60" s="167"/>
    </row>
    <row r="61" spans="1:38" ht="11.25" customHeight="1" x14ac:dyDescent="0.3">
      <c r="A61" s="151">
        <v>1056</v>
      </c>
      <c r="B61" s="152" t="s">
        <v>2727</v>
      </c>
      <c r="C61" s="153">
        <v>20</v>
      </c>
      <c r="D61" s="154">
        <v>80</v>
      </c>
      <c r="E61" s="155"/>
      <c r="F61" s="156">
        <f t="shared" si="0"/>
        <v>0</v>
      </c>
      <c r="G61" s="157">
        <v>44319</v>
      </c>
      <c r="H61" s="155" t="s">
        <v>2521</v>
      </c>
      <c r="I61" s="152" t="s">
        <v>2728</v>
      </c>
      <c r="J61" s="152" t="str">
        <f>HYPERLINK("https://starylev.com.ua/bookstore/series--virshi-dlya-ditey","вірші для дітей")</f>
        <v>вірші для дітей</v>
      </c>
      <c r="K61" s="158">
        <v>9786176796534</v>
      </c>
      <c r="L61" s="159">
        <v>2018</v>
      </c>
      <c r="M61" s="159" t="s">
        <v>2598</v>
      </c>
      <c r="N61" s="160" t="s">
        <v>1572</v>
      </c>
      <c r="O61" s="161" t="s">
        <v>2729</v>
      </c>
      <c r="P61" s="162">
        <v>182918</v>
      </c>
      <c r="Q61" s="163" t="s">
        <v>2730</v>
      </c>
      <c r="R61" s="164">
        <v>0.18</v>
      </c>
      <c r="S61" s="165">
        <v>12</v>
      </c>
      <c r="T61" s="157">
        <v>180</v>
      </c>
      <c r="U61" s="166">
        <v>180</v>
      </c>
      <c r="V61" s="165" t="s">
        <v>1476</v>
      </c>
      <c r="W61" s="165" t="s">
        <v>38</v>
      </c>
      <c r="X61" s="167"/>
    </row>
    <row r="62" spans="1:38" ht="11.25" customHeight="1" x14ac:dyDescent="0.3">
      <c r="A62" s="151">
        <v>1057</v>
      </c>
      <c r="B62" s="152" t="s">
        <v>2731</v>
      </c>
      <c r="C62" s="153">
        <v>8</v>
      </c>
      <c r="D62" s="154">
        <v>200</v>
      </c>
      <c r="E62" s="155"/>
      <c r="F62" s="156">
        <f t="shared" si="0"/>
        <v>0</v>
      </c>
      <c r="G62" s="157" t="s">
        <v>40</v>
      </c>
      <c r="H62" s="155" t="s">
        <v>2521</v>
      </c>
      <c r="I62" s="168" t="s">
        <v>2732</v>
      </c>
      <c r="J62" s="152" t="str">
        <f>HYPERLINK("https://starylev.com.ua/bookstore/series--hudozhnya-proza","художня проза")</f>
        <v>художня проза</v>
      </c>
      <c r="K62" s="158">
        <v>9786176793892</v>
      </c>
      <c r="L62" s="159">
        <v>2017</v>
      </c>
      <c r="M62" s="159" t="s">
        <v>2346</v>
      </c>
      <c r="N62" s="160" t="s">
        <v>754</v>
      </c>
      <c r="O62" s="161" t="s">
        <v>2733</v>
      </c>
      <c r="P62" s="162">
        <v>163890</v>
      </c>
      <c r="Q62" s="163" t="s">
        <v>2734</v>
      </c>
      <c r="R62" s="164">
        <v>0.45</v>
      </c>
      <c r="S62" s="165">
        <v>464</v>
      </c>
      <c r="T62" s="157">
        <v>130</v>
      </c>
      <c r="U62" s="166">
        <v>200</v>
      </c>
      <c r="V62" s="165" t="s">
        <v>223</v>
      </c>
      <c r="W62" s="165" t="s">
        <v>77</v>
      </c>
      <c r="X62" s="167"/>
    </row>
    <row r="63" spans="1:38" ht="11.25" customHeight="1" x14ac:dyDescent="0.3">
      <c r="A63" s="151">
        <v>1058</v>
      </c>
      <c r="B63" s="169" t="s">
        <v>2735</v>
      </c>
      <c r="C63" s="153">
        <v>10</v>
      </c>
      <c r="D63" s="174">
        <v>100</v>
      </c>
      <c r="E63" s="155"/>
      <c r="F63" s="156">
        <f t="shared" si="0"/>
        <v>0</v>
      </c>
      <c r="G63" s="172" t="s">
        <v>1315</v>
      </c>
      <c r="H63" s="155" t="s">
        <v>2521</v>
      </c>
      <c r="I63" s="168" t="s">
        <v>1391</v>
      </c>
      <c r="J63" s="168" t="s">
        <v>1534</v>
      </c>
      <c r="K63" s="158">
        <v>9786176798385</v>
      </c>
      <c r="L63" s="159" t="s">
        <v>577</v>
      </c>
      <c r="M63" s="159" t="s">
        <v>2545</v>
      </c>
      <c r="N63" s="160" t="s">
        <v>1539</v>
      </c>
      <c r="O63" s="161" t="s">
        <v>2736</v>
      </c>
      <c r="P63" s="162">
        <v>145878</v>
      </c>
      <c r="Q63" s="163" t="s">
        <v>2737</v>
      </c>
      <c r="R63" s="164">
        <v>0.52200000000000002</v>
      </c>
      <c r="S63" s="165">
        <v>40</v>
      </c>
      <c r="T63" s="157">
        <v>230</v>
      </c>
      <c r="U63" s="166">
        <v>320</v>
      </c>
      <c r="V63" s="165" t="s">
        <v>1394</v>
      </c>
      <c r="W63" s="165" t="s">
        <v>38</v>
      </c>
      <c r="X63" s="167"/>
      <c r="Y63" s="167"/>
      <c r="Z63" s="167"/>
      <c r="AA63" s="167"/>
      <c r="AB63" s="167"/>
      <c r="AC63" s="167"/>
      <c r="AD63" s="167"/>
      <c r="AE63" s="167"/>
      <c r="AF63" s="167"/>
      <c r="AG63" s="167"/>
      <c r="AH63" s="167"/>
      <c r="AI63" s="167"/>
      <c r="AJ63" s="167"/>
      <c r="AK63" s="167"/>
      <c r="AL63" s="167"/>
    </row>
    <row r="64" spans="1:38" ht="11.25" customHeight="1" x14ac:dyDescent="0.3">
      <c r="A64" s="151">
        <v>1059</v>
      </c>
      <c r="B64" s="169" t="s">
        <v>2738</v>
      </c>
      <c r="C64" s="153">
        <v>6</v>
      </c>
      <c r="D64" s="173">
        <v>280</v>
      </c>
      <c r="E64" s="155"/>
      <c r="F64" s="156">
        <f t="shared" si="0"/>
        <v>0</v>
      </c>
      <c r="G64" s="157" t="s">
        <v>40</v>
      </c>
      <c r="H64" s="155" t="s">
        <v>2521</v>
      </c>
      <c r="I64" s="168" t="s">
        <v>2739</v>
      </c>
      <c r="J64" s="168" t="s">
        <v>290</v>
      </c>
      <c r="K64" s="158">
        <v>9786176797456</v>
      </c>
      <c r="L64" s="159" t="s">
        <v>2544</v>
      </c>
      <c r="M64" s="159" t="s">
        <v>2652</v>
      </c>
      <c r="N64" s="160" t="s">
        <v>754</v>
      </c>
      <c r="O64" s="161" t="s">
        <v>2740</v>
      </c>
      <c r="P64" s="162">
        <v>210756</v>
      </c>
      <c r="Q64" s="163" t="s">
        <v>2741</v>
      </c>
      <c r="R64" s="164">
        <v>0.69</v>
      </c>
      <c r="S64" s="165">
        <v>744</v>
      </c>
      <c r="T64" s="157">
        <v>130</v>
      </c>
      <c r="U64" s="166">
        <v>200</v>
      </c>
      <c r="V64" s="165" t="s">
        <v>223</v>
      </c>
      <c r="W64" s="165" t="s">
        <v>77</v>
      </c>
      <c r="X64" s="167"/>
      <c r="Y64" s="167"/>
      <c r="Z64" s="167"/>
      <c r="AA64" s="167"/>
      <c r="AB64" s="167"/>
      <c r="AC64" s="167"/>
      <c r="AD64" s="167"/>
      <c r="AE64" s="167"/>
      <c r="AF64" s="167"/>
      <c r="AG64" s="167"/>
      <c r="AH64" s="167"/>
      <c r="AI64" s="167"/>
      <c r="AJ64" s="167"/>
      <c r="AK64" s="167"/>
      <c r="AL64" s="167"/>
    </row>
    <row r="65" spans="1:38" ht="11.25" customHeight="1" x14ac:dyDescent="0.3">
      <c r="A65" s="151">
        <v>1060</v>
      </c>
      <c r="B65" s="152" t="s">
        <v>2742</v>
      </c>
      <c r="C65" s="153">
        <v>10</v>
      </c>
      <c r="D65" s="154">
        <v>200</v>
      </c>
      <c r="E65" s="155"/>
      <c r="F65" s="156">
        <f t="shared" si="0"/>
        <v>0</v>
      </c>
      <c r="G65" s="157" t="s">
        <v>40</v>
      </c>
      <c r="H65" s="155" t="s">
        <v>2521</v>
      </c>
      <c r="I65" s="152" t="s">
        <v>2743</v>
      </c>
      <c r="J65" s="152" t="str">
        <f>HYPERLINK("https://starylev.com.ua/bookstore/series--kulinariya","кулінарія")</f>
        <v>кулінарія</v>
      </c>
      <c r="K65" s="158">
        <v>9786176795636</v>
      </c>
      <c r="L65" s="159" t="s">
        <v>2569</v>
      </c>
      <c r="M65" s="159" t="s">
        <v>1584</v>
      </c>
      <c r="N65" s="160" t="s">
        <v>101</v>
      </c>
      <c r="O65" s="161" t="s">
        <v>2744</v>
      </c>
      <c r="P65" s="162">
        <v>201752</v>
      </c>
      <c r="Q65" s="163" t="s">
        <v>2745</v>
      </c>
      <c r="R65" s="164">
        <v>0.48</v>
      </c>
      <c r="S65" s="165">
        <v>168</v>
      </c>
      <c r="T65" s="157">
        <v>160</v>
      </c>
      <c r="U65" s="166">
        <v>250</v>
      </c>
      <c r="V65" s="165" t="s">
        <v>1914</v>
      </c>
      <c r="W65" s="165" t="s">
        <v>38</v>
      </c>
      <c r="X65" s="167"/>
    </row>
    <row r="66" spans="1:38" ht="11.25" customHeight="1" x14ac:dyDescent="0.3">
      <c r="A66" s="151">
        <v>1061</v>
      </c>
      <c r="B66" s="152" t="s">
        <v>2746</v>
      </c>
      <c r="C66" s="153">
        <v>20</v>
      </c>
      <c r="D66" s="154">
        <v>100</v>
      </c>
      <c r="E66" s="155"/>
      <c r="F66" s="156">
        <f t="shared" si="0"/>
        <v>0</v>
      </c>
      <c r="G66" s="157">
        <v>44414</v>
      </c>
      <c r="H66" s="155" t="s">
        <v>2521</v>
      </c>
      <c r="I66" s="168" t="s">
        <v>2747</v>
      </c>
      <c r="J66" s="152" t="str">
        <f>HYPERLINK("https://starylev.com.ua/bookstore/series--dytyachi-knygy-dlya-chytannya","дитячі книжки для читання")</f>
        <v>дитячі книжки для читання</v>
      </c>
      <c r="K66" s="158">
        <v>9786176796503</v>
      </c>
      <c r="L66" s="159">
        <v>2018</v>
      </c>
      <c r="M66" s="159" t="s">
        <v>2522</v>
      </c>
      <c r="N66" s="160" t="s">
        <v>2748</v>
      </c>
      <c r="O66" s="161" t="s">
        <v>2749</v>
      </c>
      <c r="P66" s="162">
        <v>180038</v>
      </c>
      <c r="Q66" s="163" t="s">
        <v>2750</v>
      </c>
      <c r="R66" s="164">
        <v>0.21</v>
      </c>
      <c r="S66" s="165">
        <v>208</v>
      </c>
      <c r="T66" s="157">
        <v>130</v>
      </c>
      <c r="U66" s="166">
        <v>185</v>
      </c>
      <c r="V66" s="165" t="s">
        <v>301</v>
      </c>
      <c r="W66" s="165" t="s">
        <v>77</v>
      </c>
      <c r="X66" s="167"/>
    </row>
    <row r="67" spans="1:38" ht="11.25" customHeight="1" x14ac:dyDescent="0.3">
      <c r="A67" s="151">
        <v>1062</v>
      </c>
      <c r="B67" s="169" t="s">
        <v>2751</v>
      </c>
      <c r="C67" s="153">
        <v>20</v>
      </c>
      <c r="D67" s="170">
        <v>80</v>
      </c>
      <c r="E67" s="155"/>
      <c r="F67" s="156">
        <f t="shared" si="0"/>
        <v>0</v>
      </c>
      <c r="G67" s="172" t="s">
        <v>1220</v>
      </c>
      <c r="H67" s="155" t="s">
        <v>2521</v>
      </c>
      <c r="I67" s="168" t="s">
        <v>2752</v>
      </c>
      <c r="J67" s="168" t="s">
        <v>2753</v>
      </c>
      <c r="K67" s="158">
        <v>9789662909913</v>
      </c>
      <c r="L67" s="159">
        <v>2012</v>
      </c>
      <c r="M67" s="159" t="s">
        <v>2522</v>
      </c>
      <c r="N67" s="160" t="s">
        <v>2754</v>
      </c>
      <c r="O67" s="161" t="s">
        <v>2755</v>
      </c>
      <c r="P67" s="162">
        <v>58234</v>
      </c>
      <c r="Q67" s="163" t="s">
        <v>2756</v>
      </c>
      <c r="R67" s="164">
        <v>0.19</v>
      </c>
      <c r="S67" s="165">
        <v>176</v>
      </c>
      <c r="T67" s="157">
        <v>130</v>
      </c>
      <c r="U67" s="166">
        <v>200</v>
      </c>
      <c r="V67" s="165" t="s">
        <v>223</v>
      </c>
      <c r="W67" s="165" t="s">
        <v>77</v>
      </c>
      <c r="X67" s="167"/>
      <c r="Y67" s="167"/>
      <c r="Z67" s="167"/>
      <c r="AA67" s="167"/>
      <c r="AB67" s="167"/>
      <c r="AC67" s="167"/>
      <c r="AD67" s="167"/>
      <c r="AE67" s="167"/>
      <c r="AF67" s="167"/>
      <c r="AG67" s="167"/>
      <c r="AH67" s="167"/>
      <c r="AI67" s="167"/>
      <c r="AJ67" s="167"/>
      <c r="AK67" s="167"/>
      <c r="AL67" s="167"/>
    </row>
    <row r="68" spans="1:38" ht="11.25" customHeight="1" x14ac:dyDescent="0.3">
      <c r="A68" s="151">
        <v>1063</v>
      </c>
      <c r="B68" s="152" t="s">
        <v>2757</v>
      </c>
      <c r="C68" s="153">
        <v>10</v>
      </c>
      <c r="D68" s="154">
        <v>150</v>
      </c>
      <c r="E68" s="155"/>
      <c r="F68" s="156">
        <f t="shared" si="0"/>
        <v>0</v>
      </c>
      <c r="G68" s="157">
        <v>44539</v>
      </c>
      <c r="H68" s="155" t="s">
        <v>2521</v>
      </c>
      <c r="I68" s="152" t="s">
        <v>2758</v>
      </c>
      <c r="J68" s="152" t="str">
        <f>HYPERLINK("https://starylev.com.ua/bookstore/series--knygy-dlya-pidlitkiv","книжки для підлітків")</f>
        <v>книжки для підлітків</v>
      </c>
      <c r="K68" s="158">
        <v>9786176792901</v>
      </c>
      <c r="L68" s="159">
        <v>2016</v>
      </c>
      <c r="M68" s="159" t="s">
        <v>2570</v>
      </c>
      <c r="N68" s="160" t="s">
        <v>2546</v>
      </c>
      <c r="O68" s="161" t="s">
        <v>2759</v>
      </c>
      <c r="P68" s="162">
        <v>142079</v>
      </c>
      <c r="Q68" s="163" t="s">
        <v>2760</v>
      </c>
      <c r="R68" s="164">
        <v>0.28000000000000003</v>
      </c>
      <c r="S68" s="165">
        <v>240</v>
      </c>
      <c r="T68" s="157">
        <v>130</v>
      </c>
      <c r="U68" s="166">
        <v>200</v>
      </c>
      <c r="V68" s="165" t="s">
        <v>223</v>
      </c>
      <c r="W68" s="165" t="s">
        <v>77</v>
      </c>
      <c r="X68" s="167"/>
    </row>
    <row r="69" spans="1:38" ht="11.25" customHeight="1" x14ac:dyDescent="0.3">
      <c r="A69" s="151">
        <v>1064</v>
      </c>
      <c r="B69" s="169" t="s">
        <v>2761</v>
      </c>
      <c r="C69" s="153">
        <v>12</v>
      </c>
      <c r="D69" s="174">
        <v>70</v>
      </c>
      <c r="E69" s="155"/>
      <c r="F69" s="156">
        <f t="shared" si="0"/>
        <v>0</v>
      </c>
      <c r="G69" s="172" t="s">
        <v>30</v>
      </c>
      <c r="H69" s="155" t="s">
        <v>2521</v>
      </c>
      <c r="I69" s="168" t="s">
        <v>2762</v>
      </c>
      <c r="J69" s="168" t="s">
        <v>66</v>
      </c>
      <c r="K69" s="158">
        <v>9786176796374</v>
      </c>
      <c r="L69" s="159">
        <v>2018</v>
      </c>
      <c r="M69" s="159" t="s">
        <v>2527</v>
      </c>
      <c r="N69" s="160" t="s">
        <v>420</v>
      </c>
      <c r="O69" s="161" t="s">
        <v>2763</v>
      </c>
      <c r="P69" s="162">
        <v>178524</v>
      </c>
      <c r="Q69" s="163" t="s">
        <v>2764</v>
      </c>
      <c r="R69" s="164">
        <v>0.37</v>
      </c>
      <c r="S69" s="165">
        <v>136</v>
      </c>
      <c r="T69" s="157">
        <v>215</v>
      </c>
      <c r="U69" s="166">
        <v>165</v>
      </c>
      <c r="V69" s="165" t="s">
        <v>2765</v>
      </c>
      <c r="W69" s="165" t="s">
        <v>38</v>
      </c>
      <c r="X69" s="167"/>
      <c r="Y69" s="167"/>
      <c r="Z69" s="167"/>
      <c r="AA69" s="167"/>
      <c r="AB69" s="167"/>
      <c r="AC69" s="167"/>
      <c r="AD69" s="167"/>
      <c r="AE69" s="167"/>
      <c r="AF69" s="167"/>
      <c r="AG69" s="167"/>
      <c r="AH69" s="167"/>
      <c r="AI69" s="167"/>
      <c r="AJ69" s="167"/>
      <c r="AK69" s="167"/>
      <c r="AL69" s="167"/>
    </row>
    <row r="70" spans="1:38" ht="11.25" customHeight="1" x14ac:dyDescent="0.3">
      <c r="A70" s="151">
        <v>1065</v>
      </c>
      <c r="B70" s="152" t="s">
        <v>2766</v>
      </c>
      <c r="C70" s="153">
        <v>10</v>
      </c>
      <c r="D70" s="154">
        <v>250</v>
      </c>
      <c r="E70" s="155"/>
      <c r="F70" s="156">
        <f t="shared" si="0"/>
        <v>0</v>
      </c>
      <c r="G70" s="157" t="s">
        <v>40</v>
      </c>
      <c r="H70" s="155" t="s">
        <v>2521</v>
      </c>
      <c r="I70" s="152" t="s">
        <v>2767</v>
      </c>
      <c r="J70" s="152" t="str">
        <f>HYPERLINK("https://starylev.com.ua/bookstore/series--vyhovannya-ditey","виховання дітей")</f>
        <v>виховання дітей</v>
      </c>
      <c r="K70" s="158">
        <v>9786176792123</v>
      </c>
      <c r="L70" s="159">
        <v>2016</v>
      </c>
      <c r="M70" s="159" t="s">
        <v>1850</v>
      </c>
      <c r="N70" s="160" t="s">
        <v>2768</v>
      </c>
      <c r="O70" s="161" t="s">
        <v>2769</v>
      </c>
      <c r="P70" s="162">
        <v>141032</v>
      </c>
      <c r="Q70" s="163" t="s">
        <v>2770</v>
      </c>
      <c r="R70" s="164">
        <v>0.54</v>
      </c>
      <c r="S70" s="165">
        <v>384</v>
      </c>
      <c r="T70" s="157">
        <v>130</v>
      </c>
      <c r="U70" s="166">
        <v>200</v>
      </c>
      <c r="V70" s="165" t="s">
        <v>223</v>
      </c>
      <c r="W70" s="165" t="s">
        <v>38</v>
      </c>
      <c r="X70" s="167"/>
    </row>
    <row r="71" spans="1:38" ht="11.25" customHeight="1" x14ac:dyDescent="0.3">
      <c r="A71" s="151">
        <v>1066</v>
      </c>
      <c r="B71" s="152" t="s">
        <v>2771</v>
      </c>
      <c r="C71" s="153">
        <v>10</v>
      </c>
      <c r="D71" s="154">
        <v>200</v>
      </c>
      <c r="E71" s="155"/>
      <c r="F71" s="156">
        <f t="shared" si="0"/>
        <v>0</v>
      </c>
      <c r="G71" s="157" t="s">
        <v>40</v>
      </c>
      <c r="H71" s="155" t="s">
        <v>2521</v>
      </c>
      <c r="I71" s="152" t="s">
        <v>2772</v>
      </c>
      <c r="J71" s="152" t="str">
        <f>HYPERLINK("https://starylev.com.ua/bookstore/series--mystectvo-i-kultura","мистецтво і культура")</f>
        <v>мистецтво і культура</v>
      </c>
      <c r="K71" s="158">
        <v>9786176792994</v>
      </c>
      <c r="L71" s="159">
        <v>2016</v>
      </c>
      <c r="M71" s="159" t="s">
        <v>2527</v>
      </c>
      <c r="N71" s="160" t="s">
        <v>2773</v>
      </c>
      <c r="O71" s="161" t="s">
        <v>2774</v>
      </c>
      <c r="P71" s="162">
        <v>142794</v>
      </c>
      <c r="Q71" s="163" t="s">
        <v>2775</v>
      </c>
      <c r="R71" s="164">
        <v>0.55000000000000004</v>
      </c>
      <c r="S71" s="165">
        <v>192</v>
      </c>
      <c r="T71" s="157">
        <v>170</v>
      </c>
      <c r="U71" s="166">
        <v>215</v>
      </c>
      <c r="V71" s="165" t="s">
        <v>1201</v>
      </c>
      <c r="W71" s="165" t="s">
        <v>38</v>
      </c>
      <c r="X71" s="167"/>
    </row>
    <row r="72" spans="1:38" ht="11.25" customHeight="1" x14ac:dyDescent="0.3">
      <c r="A72" s="151">
        <v>1067</v>
      </c>
      <c r="B72" s="152" t="s">
        <v>2776</v>
      </c>
      <c r="C72" s="153">
        <v>10</v>
      </c>
      <c r="D72" s="154">
        <v>120</v>
      </c>
      <c r="E72" s="155"/>
      <c r="F72" s="156">
        <f t="shared" si="0"/>
        <v>0</v>
      </c>
      <c r="G72" s="157">
        <v>44539</v>
      </c>
      <c r="H72" s="155" t="s">
        <v>2521</v>
      </c>
      <c r="I72" s="168" t="s">
        <v>2777</v>
      </c>
      <c r="J72" s="152" t="str">
        <f>HYPERLINK("https://starylev.com.ua/bookstore/series--ilyustrovani-istoriyi-ta-kazky","ілюстровані історії та казки")</f>
        <v>ілюстровані історії та казки</v>
      </c>
      <c r="K72" s="158">
        <v>9786176792666</v>
      </c>
      <c r="L72" s="159">
        <v>2016</v>
      </c>
      <c r="M72" s="159" t="s">
        <v>2652</v>
      </c>
      <c r="N72" s="160" t="s">
        <v>291</v>
      </c>
      <c r="O72" s="161" t="s">
        <v>2778</v>
      </c>
      <c r="P72" s="162">
        <v>141069</v>
      </c>
      <c r="Q72" s="163" t="s">
        <v>2779</v>
      </c>
      <c r="R72" s="164">
        <v>0.28000000000000003</v>
      </c>
      <c r="S72" s="165">
        <v>64</v>
      </c>
      <c r="T72" s="157">
        <v>170</v>
      </c>
      <c r="U72" s="166">
        <v>215</v>
      </c>
      <c r="V72" s="165" t="s">
        <v>1201</v>
      </c>
      <c r="W72" s="165" t="s">
        <v>38</v>
      </c>
      <c r="X72" s="167"/>
    </row>
    <row r="73" spans="1:38" ht="11.25" customHeight="1" x14ac:dyDescent="0.3">
      <c r="A73" s="151">
        <v>1068</v>
      </c>
      <c r="B73" s="152" t="s">
        <v>2780</v>
      </c>
      <c r="C73" s="153">
        <v>10</v>
      </c>
      <c r="D73" s="154">
        <v>180</v>
      </c>
      <c r="E73" s="155"/>
      <c r="F73" s="156">
        <f t="shared" si="0"/>
        <v>0</v>
      </c>
      <c r="G73" s="157" t="s">
        <v>40</v>
      </c>
      <c r="H73" s="155" t="s">
        <v>2521</v>
      </c>
      <c r="I73" s="152" t="s">
        <v>1053</v>
      </c>
      <c r="J73" s="152" t="str">
        <f>HYPERLINK("https://starylev.com.ua/bookstore/series--korotka-proza-ta-eseyistyka","коротка проза та есеїстика")</f>
        <v>коротка проза та есеїстика</v>
      </c>
      <c r="K73" s="158">
        <v>9786176791201</v>
      </c>
      <c r="L73" s="159">
        <v>2015</v>
      </c>
      <c r="M73" s="159" t="s">
        <v>2551</v>
      </c>
      <c r="N73" s="160" t="s">
        <v>275</v>
      </c>
      <c r="O73" s="161" t="s">
        <v>2781</v>
      </c>
      <c r="P73" s="162">
        <v>102303</v>
      </c>
      <c r="Q73" s="163" t="s">
        <v>2782</v>
      </c>
      <c r="R73" s="164">
        <v>0.38</v>
      </c>
      <c r="S73" s="165">
        <v>304</v>
      </c>
      <c r="T73" s="157">
        <v>130</v>
      </c>
      <c r="U73" s="166">
        <v>200</v>
      </c>
      <c r="V73" s="165" t="s">
        <v>223</v>
      </c>
      <c r="W73" s="165" t="s">
        <v>77</v>
      </c>
      <c r="X73" s="167"/>
    </row>
    <row r="74" spans="1:38" ht="11.25" customHeight="1" x14ac:dyDescent="0.3">
      <c r="A74" s="151">
        <v>1069</v>
      </c>
      <c r="B74" s="152" t="s">
        <v>2783</v>
      </c>
      <c r="C74" s="153">
        <v>10</v>
      </c>
      <c r="D74" s="154">
        <v>180</v>
      </c>
      <c r="E74" s="155"/>
      <c r="F74" s="156">
        <f t="shared" si="0"/>
        <v>0</v>
      </c>
      <c r="G74" s="157">
        <v>44414</v>
      </c>
      <c r="H74" s="155" t="s">
        <v>2521</v>
      </c>
      <c r="I74" s="168" t="s">
        <v>2784</v>
      </c>
      <c r="J74" s="152" t="str">
        <f>HYPERLINK("https://starylev.com.ua/bookstore/series--ilyustrovani-istoriyi-ta-kazky","ілюстровані історії та казки")</f>
        <v>ілюстровані історії та казки</v>
      </c>
      <c r="K74" s="158">
        <v>9786176795803</v>
      </c>
      <c r="L74" s="159">
        <v>2018</v>
      </c>
      <c r="M74" s="159" t="s">
        <v>2522</v>
      </c>
      <c r="N74" s="160" t="s">
        <v>1539</v>
      </c>
      <c r="O74" s="161" t="s">
        <v>2785</v>
      </c>
      <c r="P74" s="162">
        <v>180037</v>
      </c>
      <c r="Q74" s="163" t="s">
        <v>2786</v>
      </c>
      <c r="R74" s="164">
        <v>0.42</v>
      </c>
      <c r="S74" s="165">
        <v>128</v>
      </c>
      <c r="T74" s="157">
        <v>170</v>
      </c>
      <c r="U74" s="166">
        <v>215</v>
      </c>
      <c r="V74" s="165" t="s">
        <v>1201</v>
      </c>
      <c r="W74" s="165" t="s">
        <v>38</v>
      </c>
      <c r="X74" s="167"/>
    </row>
    <row r="75" spans="1:38" ht="11.25" customHeight="1" x14ac:dyDescent="0.3">
      <c r="A75" s="151">
        <v>1070</v>
      </c>
      <c r="B75" s="152" t="s">
        <v>2787</v>
      </c>
      <c r="C75" s="153">
        <v>6</v>
      </c>
      <c r="D75" s="154">
        <v>220</v>
      </c>
      <c r="E75" s="155"/>
      <c r="F75" s="156">
        <f t="shared" si="0"/>
        <v>0</v>
      </c>
      <c r="G75" s="157" t="s">
        <v>40</v>
      </c>
      <c r="H75" s="155" t="s">
        <v>2521</v>
      </c>
      <c r="I75" s="152" t="s">
        <v>2788</v>
      </c>
      <c r="J75" s="152" t="str">
        <f>HYPERLINK("https://starylev.com.ua/bookstore/series--hudozhnya-proza","художня проза")</f>
        <v>художня проза</v>
      </c>
      <c r="K75" s="158">
        <v>9786176794370</v>
      </c>
      <c r="L75" s="159">
        <v>2017</v>
      </c>
      <c r="M75" s="159" t="s">
        <v>2570</v>
      </c>
      <c r="N75" s="160" t="s">
        <v>754</v>
      </c>
      <c r="O75" s="161" t="s">
        <v>2789</v>
      </c>
      <c r="P75" s="162">
        <v>159966</v>
      </c>
      <c r="Q75" s="163" t="s">
        <v>2790</v>
      </c>
      <c r="R75" s="164">
        <v>0.68</v>
      </c>
      <c r="S75" s="165">
        <v>720</v>
      </c>
      <c r="T75" s="157">
        <v>130</v>
      </c>
      <c r="U75" s="166">
        <v>200</v>
      </c>
      <c r="V75" s="165" t="s">
        <v>223</v>
      </c>
      <c r="W75" s="165" t="s">
        <v>77</v>
      </c>
      <c r="X75" s="167"/>
    </row>
    <row r="76" spans="1:38" ht="11.25" customHeight="1" x14ac:dyDescent="0.3">
      <c r="A76" s="151">
        <v>1071</v>
      </c>
      <c r="B76" s="169" t="s">
        <v>2791</v>
      </c>
      <c r="C76" s="153">
        <v>10</v>
      </c>
      <c r="D76" s="170">
        <v>180</v>
      </c>
      <c r="E76" s="155"/>
      <c r="F76" s="156">
        <f t="shared" si="0"/>
        <v>0</v>
      </c>
      <c r="G76" s="172" t="s">
        <v>1134</v>
      </c>
      <c r="H76" s="155" t="s">
        <v>2521</v>
      </c>
      <c r="I76" s="168" t="s">
        <v>2792</v>
      </c>
      <c r="J76" s="168" t="s">
        <v>1128</v>
      </c>
      <c r="K76" s="158">
        <v>9786176799153</v>
      </c>
      <c r="L76" s="159" t="s">
        <v>577</v>
      </c>
      <c r="M76" s="159" t="s">
        <v>1846</v>
      </c>
      <c r="N76" s="160" t="s">
        <v>2793</v>
      </c>
      <c r="O76" s="161" t="s">
        <v>2794</v>
      </c>
      <c r="P76" s="162">
        <v>148904</v>
      </c>
      <c r="Q76" s="163" t="s">
        <v>2795</v>
      </c>
      <c r="R76" s="164">
        <v>0.34300000000000003</v>
      </c>
      <c r="S76" s="165">
        <v>240</v>
      </c>
      <c r="T76" s="157">
        <v>150</v>
      </c>
      <c r="U76" s="166">
        <v>190</v>
      </c>
      <c r="V76" s="165" t="s">
        <v>53</v>
      </c>
      <c r="W76" s="165" t="s">
        <v>38</v>
      </c>
      <c r="X76" s="167"/>
      <c r="Y76" s="167"/>
      <c r="Z76" s="167"/>
      <c r="AA76" s="167"/>
      <c r="AB76" s="167"/>
      <c r="AC76" s="167"/>
      <c r="AD76" s="167"/>
      <c r="AE76" s="167"/>
      <c r="AF76" s="167"/>
      <c r="AG76" s="167"/>
      <c r="AH76" s="167"/>
      <c r="AI76" s="167"/>
      <c r="AJ76" s="167"/>
      <c r="AK76" s="167"/>
      <c r="AL76" s="167"/>
    </row>
    <row r="77" spans="1:38" ht="11.25" customHeight="1" x14ac:dyDescent="0.3">
      <c r="A77" s="151">
        <v>1072</v>
      </c>
      <c r="B77" s="152" t="s">
        <v>2796</v>
      </c>
      <c r="C77" s="153">
        <v>10</v>
      </c>
      <c r="D77" s="154">
        <v>180</v>
      </c>
      <c r="E77" s="155"/>
      <c r="F77" s="156">
        <f t="shared" si="0"/>
        <v>0</v>
      </c>
      <c r="G77" s="157" t="s">
        <v>40</v>
      </c>
      <c r="H77" s="155" t="s">
        <v>2521</v>
      </c>
      <c r="I77" s="168" t="s">
        <v>2797</v>
      </c>
      <c r="J77" s="152" t="str">
        <f>HYPERLINK("https://starylev.com.ua/bookstore/series--hudozhnya-proza","художня проза")</f>
        <v>художня проза</v>
      </c>
      <c r="K77" s="158">
        <v>9786176793687</v>
      </c>
      <c r="L77" s="159">
        <v>2017</v>
      </c>
      <c r="M77" s="159" t="s">
        <v>2545</v>
      </c>
      <c r="N77" s="160" t="s">
        <v>878</v>
      </c>
      <c r="O77" s="161" t="s">
        <v>2798</v>
      </c>
      <c r="P77" s="162">
        <v>153062</v>
      </c>
      <c r="Q77" s="163" t="s">
        <v>2799</v>
      </c>
      <c r="R77" s="164">
        <v>0.38</v>
      </c>
      <c r="S77" s="165">
        <v>336</v>
      </c>
      <c r="T77" s="157">
        <v>130</v>
      </c>
      <c r="U77" s="166">
        <v>200</v>
      </c>
      <c r="V77" s="165" t="s">
        <v>223</v>
      </c>
      <c r="W77" s="165" t="s">
        <v>77</v>
      </c>
      <c r="X77" s="167"/>
    </row>
    <row r="78" spans="1:38" ht="11.25" customHeight="1" x14ac:dyDescent="0.3">
      <c r="A78" s="151">
        <v>1073</v>
      </c>
      <c r="B78" s="152" t="s">
        <v>2800</v>
      </c>
      <c r="C78" s="153">
        <v>10</v>
      </c>
      <c r="D78" s="154">
        <v>200</v>
      </c>
      <c r="E78" s="155"/>
      <c r="F78" s="156">
        <f t="shared" si="0"/>
        <v>0</v>
      </c>
      <c r="G78" s="157">
        <v>44319</v>
      </c>
      <c r="H78" s="155" t="s">
        <v>2521</v>
      </c>
      <c r="I78" s="168" t="s">
        <v>2801</v>
      </c>
      <c r="J78" s="152" t="str">
        <f>HYPERLINK("https://starylev.com.ua/bookstore/series--virshi-dlya-ditey","вірші для дітей")</f>
        <v>вірші для дітей</v>
      </c>
      <c r="K78" s="158">
        <v>9786176792697</v>
      </c>
      <c r="L78" s="159">
        <v>2017</v>
      </c>
      <c r="M78" s="159" t="s">
        <v>1846</v>
      </c>
      <c r="N78" s="160" t="s">
        <v>1572</v>
      </c>
      <c r="O78" s="161" t="s">
        <v>2802</v>
      </c>
      <c r="P78" s="162">
        <v>157768</v>
      </c>
      <c r="Q78" s="163" t="s">
        <v>2803</v>
      </c>
      <c r="R78" s="164">
        <v>0.61</v>
      </c>
      <c r="S78" s="165">
        <v>64</v>
      </c>
      <c r="T78" s="157">
        <v>210</v>
      </c>
      <c r="U78" s="166">
        <v>240</v>
      </c>
      <c r="V78" s="165" t="s">
        <v>1624</v>
      </c>
      <c r="W78" s="165" t="s">
        <v>38</v>
      </c>
      <c r="X78" s="167"/>
    </row>
    <row r="79" spans="1:38" ht="11.25" customHeight="1" x14ac:dyDescent="0.3">
      <c r="A79" s="151">
        <v>1074</v>
      </c>
      <c r="B79" s="169" t="s">
        <v>2804</v>
      </c>
      <c r="C79" s="153">
        <v>10</v>
      </c>
      <c r="D79" s="171">
        <v>180</v>
      </c>
      <c r="E79" s="155"/>
      <c r="F79" s="156">
        <f t="shared" si="0"/>
        <v>0</v>
      </c>
      <c r="G79" s="172" t="s">
        <v>1134</v>
      </c>
      <c r="H79" s="155" t="s">
        <v>2521</v>
      </c>
      <c r="I79" s="168" t="s">
        <v>2236</v>
      </c>
      <c r="J79" s="168" t="s">
        <v>2621</v>
      </c>
      <c r="K79" s="158">
        <v>9786176795667</v>
      </c>
      <c r="L79" s="159" t="s">
        <v>2569</v>
      </c>
      <c r="M79" s="159" t="s">
        <v>2522</v>
      </c>
      <c r="N79" s="160" t="s">
        <v>2661</v>
      </c>
      <c r="O79" s="161" t="s">
        <v>2805</v>
      </c>
      <c r="P79" s="162">
        <v>151913</v>
      </c>
      <c r="Q79" s="163" t="s">
        <v>2806</v>
      </c>
      <c r="R79" s="164">
        <v>0.41</v>
      </c>
      <c r="S79" s="165">
        <v>260</v>
      </c>
      <c r="T79" s="157">
        <v>145</v>
      </c>
      <c r="U79" s="166">
        <v>200</v>
      </c>
      <c r="V79" s="165" t="s">
        <v>132</v>
      </c>
      <c r="W79" s="165" t="s">
        <v>77</v>
      </c>
      <c r="X79" s="167"/>
      <c r="Y79" s="167"/>
      <c r="Z79" s="167"/>
      <c r="AA79" s="167"/>
      <c r="AB79" s="167"/>
      <c r="AC79" s="167"/>
      <c r="AD79" s="167"/>
      <c r="AE79" s="167"/>
      <c r="AF79" s="167"/>
      <c r="AG79" s="167"/>
      <c r="AH79" s="167"/>
      <c r="AI79" s="167"/>
      <c r="AJ79" s="167"/>
      <c r="AK79" s="167"/>
      <c r="AL79" s="167"/>
    </row>
    <row r="80" spans="1:38" ht="11.25" customHeight="1" x14ac:dyDescent="0.3">
      <c r="A80" s="151">
        <v>1075</v>
      </c>
      <c r="B80" s="152" t="s">
        <v>2807</v>
      </c>
      <c r="C80" s="153">
        <v>20</v>
      </c>
      <c r="D80" s="154">
        <v>60</v>
      </c>
      <c r="E80" s="155"/>
      <c r="F80" s="156">
        <f t="shared" si="0"/>
        <v>0</v>
      </c>
      <c r="G80" s="157">
        <v>44414</v>
      </c>
      <c r="H80" s="155" t="s">
        <v>2521</v>
      </c>
      <c r="I80" s="152" t="s">
        <v>2057</v>
      </c>
      <c r="J80" s="152" t="str">
        <f>HYPERLINK("https://starylev.com.ua/bookstore/series--dytyachi-knygy-dlya-chytannya","дитячі книжки для читання")</f>
        <v>дитячі книжки для читання</v>
      </c>
      <c r="K80" s="158">
        <v>9786176794028</v>
      </c>
      <c r="L80" s="159">
        <v>2017</v>
      </c>
      <c r="M80" s="159" t="s">
        <v>1846</v>
      </c>
      <c r="N80" s="160" t="s">
        <v>2808</v>
      </c>
      <c r="O80" s="161" t="s">
        <v>2809</v>
      </c>
      <c r="P80" s="162">
        <v>157771</v>
      </c>
      <c r="Q80" s="163" t="s">
        <v>2810</v>
      </c>
      <c r="R80" s="164">
        <v>0.15</v>
      </c>
      <c r="S80" s="165">
        <v>112</v>
      </c>
      <c r="T80" s="157">
        <v>130</v>
      </c>
      <c r="U80" s="166">
        <v>185</v>
      </c>
      <c r="V80" s="165" t="s">
        <v>301</v>
      </c>
      <c r="W80" s="165" t="s">
        <v>77</v>
      </c>
      <c r="X80" s="167"/>
    </row>
    <row r="81" spans="1:38" ht="11.25" customHeight="1" x14ac:dyDescent="0.3">
      <c r="A81" s="151">
        <v>1076</v>
      </c>
      <c r="B81" s="169" t="s">
        <v>2811</v>
      </c>
      <c r="C81" s="153">
        <v>10</v>
      </c>
      <c r="D81" s="171">
        <v>180</v>
      </c>
      <c r="E81" s="155"/>
      <c r="F81" s="156">
        <f t="shared" si="0"/>
        <v>0</v>
      </c>
      <c r="G81" s="172" t="s">
        <v>1134</v>
      </c>
      <c r="H81" s="155" t="s">
        <v>2521</v>
      </c>
      <c r="I81" s="168" t="s">
        <v>2812</v>
      </c>
      <c r="J81" s="168" t="s">
        <v>2753</v>
      </c>
      <c r="K81" s="158">
        <v>9786176795865</v>
      </c>
      <c r="L81" s="159" t="s">
        <v>2544</v>
      </c>
      <c r="M81" s="159" t="s">
        <v>2551</v>
      </c>
      <c r="N81" s="160" t="s">
        <v>2661</v>
      </c>
      <c r="O81" s="161" t="s">
        <v>2813</v>
      </c>
      <c r="P81" s="162">
        <v>209471</v>
      </c>
      <c r="Q81" s="163" t="s">
        <v>2814</v>
      </c>
      <c r="R81" s="164">
        <v>0.51</v>
      </c>
      <c r="S81" s="165">
        <v>384</v>
      </c>
      <c r="T81" s="157">
        <v>145</v>
      </c>
      <c r="U81" s="166">
        <v>200</v>
      </c>
      <c r="V81" s="165" t="s">
        <v>132</v>
      </c>
      <c r="W81" s="165" t="s">
        <v>77</v>
      </c>
      <c r="X81" s="167"/>
      <c r="Y81" s="167"/>
      <c r="Z81" s="167"/>
      <c r="AA81" s="167"/>
      <c r="AB81" s="167"/>
      <c r="AC81" s="167"/>
      <c r="AD81" s="167"/>
      <c r="AE81" s="167"/>
      <c r="AF81" s="167"/>
      <c r="AG81" s="167"/>
      <c r="AH81" s="167"/>
      <c r="AI81" s="167"/>
      <c r="AJ81" s="167"/>
      <c r="AK81" s="167"/>
      <c r="AL81" s="167"/>
    </row>
    <row r="82" spans="1:38" ht="11.25" customHeight="1" x14ac:dyDescent="0.3">
      <c r="A82" s="151">
        <v>1077</v>
      </c>
      <c r="B82" s="152" t="s">
        <v>2815</v>
      </c>
      <c r="C82" s="153">
        <v>20</v>
      </c>
      <c r="D82" s="154">
        <v>120</v>
      </c>
      <c r="E82" s="155"/>
      <c r="F82" s="156">
        <f t="shared" si="0"/>
        <v>0</v>
      </c>
      <c r="G82" s="157" t="s">
        <v>2520</v>
      </c>
      <c r="H82" s="155" t="s">
        <v>2521</v>
      </c>
      <c r="I82" s="152" t="s">
        <v>1695</v>
      </c>
      <c r="J82" s="152" t="str">
        <f>HYPERLINK("https://starylev.com.ua/bookstore/series--knygy-dlya-pidlitkiv","книжки для підлітків")</f>
        <v>книжки для підлітків</v>
      </c>
      <c r="K82" s="158">
        <v>9786176791737</v>
      </c>
      <c r="L82" s="159">
        <v>2015</v>
      </c>
      <c r="M82" s="159" t="s">
        <v>2522</v>
      </c>
      <c r="N82" s="160" t="s">
        <v>2546</v>
      </c>
      <c r="O82" s="161" t="s">
        <v>2816</v>
      </c>
      <c r="P82" s="162">
        <v>109559</v>
      </c>
      <c r="Q82" s="163" t="s">
        <v>2817</v>
      </c>
      <c r="R82" s="164">
        <v>0.2</v>
      </c>
      <c r="S82" s="165">
        <v>160</v>
      </c>
      <c r="T82" s="157">
        <v>130</v>
      </c>
      <c r="U82" s="166">
        <v>200</v>
      </c>
      <c r="V82" s="165" t="s">
        <v>223</v>
      </c>
      <c r="W82" s="165" t="s">
        <v>77</v>
      </c>
      <c r="X82" s="167"/>
    </row>
    <row r="83" spans="1:38" ht="11.25" customHeight="1" x14ac:dyDescent="0.3">
      <c r="A83" s="151">
        <v>1078</v>
      </c>
      <c r="B83" s="152" t="s">
        <v>2818</v>
      </c>
      <c r="C83" s="153">
        <v>10</v>
      </c>
      <c r="D83" s="154">
        <v>150</v>
      </c>
      <c r="E83" s="155"/>
      <c r="F83" s="156">
        <f t="shared" si="0"/>
        <v>0</v>
      </c>
      <c r="G83" s="157">
        <v>44414</v>
      </c>
      <c r="H83" s="155" t="s">
        <v>2521</v>
      </c>
      <c r="I83" s="168" t="s">
        <v>2819</v>
      </c>
      <c r="J83" s="152" t="str">
        <f>HYPERLINK("https://starylev.com.ua/bookstore/series--ilyustrovani-istoriyi-ta-kazky","ілюстровані історії та казки")</f>
        <v>ілюстровані історії та казки</v>
      </c>
      <c r="K83" s="158">
        <v>9786176792239</v>
      </c>
      <c r="L83" s="159">
        <v>2016</v>
      </c>
      <c r="M83" s="159" t="s">
        <v>2652</v>
      </c>
      <c r="N83" s="160" t="s">
        <v>2820</v>
      </c>
      <c r="O83" s="161" t="s">
        <v>2821</v>
      </c>
      <c r="P83" s="162">
        <v>141073</v>
      </c>
      <c r="Q83" s="163" t="s">
        <v>2822</v>
      </c>
      <c r="R83" s="164">
        <v>0.47</v>
      </c>
      <c r="S83" s="165">
        <v>48</v>
      </c>
      <c r="T83" s="157">
        <v>205</v>
      </c>
      <c r="U83" s="166">
        <v>240</v>
      </c>
      <c r="V83" s="165" t="s">
        <v>1286</v>
      </c>
      <c r="W83" s="165" t="s">
        <v>38</v>
      </c>
      <c r="X83" s="167"/>
    </row>
    <row r="84" spans="1:38" ht="11.25" customHeight="1" x14ac:dyDescent="0.3">
      <c r="A84" s="151">
        <v>1079</v>
      </c>
      <c r="B84" s="152" t="s">
        <v>2823</v>
      </c>
      <c r="C84" s="153">
        <v>10</v>
      </c>
      <c r="D84" s="154">
        <v>150</v>
      </c>
      <c r="E84" s="155"/>
      <c r="F84" s="156">
        <f t="shared" si="0"/>
        <v>0</v>
      </c>
      <c r="G84" s="157" t="s">
        <v>40</v>
      </c>
      <c r="H84" s="155" t="s">
        <v>2521</v>
      </c>
      <c r="I84" s="152" t="s">
        <v>2824</v>
      </c>
      <c r="J84" s="152" t="str">
        <f t="shared" ref="J84:J86" si="8">HYPERLINK("https://starylev.com.ua/bookstore/series--hudozhnya-proza","художня проза")</f>
        <v>художня проза</v>
      </c>
      <c r="K84" s="158">
        <v>9786176793052</v>
      </c>
      <c r="L84" s="159">
        <v>2017</v>
      </c>
      <c r="M84" s="159" t="s">
        <v>2672</v>
      </c>
      <c r="N84" s="160" t="s">
        <v>663</v>
      </c>
      <c r="O84" s="161" t="s">
        <v>2825</v>
      </c>
      <c r="P84" s="162">
        <v>149572</v>
      </c>
      <c r="Q84" s="163" t="s">
        <v>2826</v>
      </c>
      <c r="R84" s="164">
        <v>0.3</v>
      </c>
      <c r="S84" s="165">
        <v>248</v>
      </c>
      <c r="T84" s="157">
        <v>130</v>
      </c>
      <c r="U84" s="166">
        <v>200</v>
      </c>
      <c r="V84" s="165" t="s">
        <v>223</v>
      </c>
      <c r="W84" s="165" t="s">
        <v>77</v>
      </c>
      <c r="X84" s="167"/>
    </row>
    <row r="85" spans="1:38" ht="11.25" customHeight="1" x14ac:dyDescent="0.3">
      <c r="A85" s="151">
        <v>1080</v>
      </c>
      <c r="B85" s="152" t="s">
        <v>2827</v>
      </c>
      <c r="C85" s="153">
        <v>10</v>
      </c>
      <c r="D85" s="154">
        <v>150</v>
      </c>
      <c r="E85" s="155"/>
      <c r="F85" s="156">
        <f t="shared" si="0"/>
        <v>0</v>
      </c>
      <c r="G85" s="157" t="s">
        <v>40</v>
      </c>
      <c r="H85" s="155" t="s">
        <v>2521</v>
      </c>
      <c r="I85" s="168" t="s">
        <v>2828</v>
      </c>
      <c r="J85" s="152" t="str">
        <f t="shared" si="8"/>
        <v>художня проза</v>
      </c>
      <c r="K85" s="158">
        <v>9786176793038</v>
      </c>
      <c r="L85" s="159">
        <v>2016</v>
      </c>
      <c r="M85" s="159" t="s">
        <v>2527</v>
      </c>
      <c r="N85" s="160" t="s">
        <v>878</v>
      </c>
      <c r="O85" s="161" t="s">
        <v>2829</v>
      </c>
      <c r="P85" s="162">
        <v>142796</v>
      </c>
      <c r="Q85" s="163" t="s">
        <v>2830</v>
      </c>
      <c r="R85" s="164">
        <v>0.3</v>
      </c>
      <c r="S85" s="165">
        <v>256</v>
      </c>
      <c r="T85" s="157">
        <v>130</v>
      </c>
      <c r="U85" s="166">
        <v>200</v>
      </c>
      <c r="V85" s="165" t="s">
        <v>223</v>
      </c>
      <c r="W85" s="165" t="s">
        <v>77</v>
      </c>
      <c r="X85" s="167"/>
    </row>
    <row r="86" spans="1:38" ht="11.25" customHeight="1" x14ac:dyDescent="0.3">
      <c r="A86" s="151">
        <v>1081</v>
      </c>
      <c r="B86" s="152" t="str">
        <f>HYPERLINK("https://starylev.com.ua/divchyna-yaka-chytala-u-metro","Книга Дівчина, яка читала в метро")</f>
        <v>Книга Дівчина, яка читала в метро</v>
      </c>
      <c r="C86" s="153">
        <v>20</v>
      </c>
      <c r="D86" s="154">
        <v>120</v>
      </c>
      <c r="E86" s="155"/>
      <c r="F86" s="156">
        <f t="shared" si="0"/>
        <v>0</v>
      </c>
      <c r="G86" s="157" t="s">
        <v>40</v>
      </c>
      <c r="H86" s="155" t="s">
        <v>2521</v>
      </c>
      <c r="I86" s="152" t="str">
        <f>HYPERLINK("https://starylev.com.ua/old-lion/author/fere-fleri-kristin","Фере-Флері Крістін")</f>
        <v>Фере-Флері Крістін</v>
      </c>
      <c r="J86" s="152" t="str">
        <f t="shared" si="8"/>
        <v>художня проза</v>
      </c>
      <c r="K86" s="158">
        <v>9786176797449</v>
      </c>
      <c r="L86" s="159" t="s">
        <v>2569</v>
      </c>
      <c r="M86" s="159" t="s">
        <v>1584</v>
      </c>
      <c r="N86" s="160" t="s">
        <v>663</v>
      </c>
      <c r="O86" s="161" t="s">
        <v>2831</v>
      </c>
      <c r="P86" s="162">
        <v>202658</v>
      </c>
      <c r="Q86" s="163" t="s">
        <v>2832</v>
      </c>
      <c r="R86" s="164">
        <v>0.24</v>
      </c>
      <c r="S86" s="165">
        <v>160</v>
      </c>
      <c r="T86" s="157">
        <v>130</v>
      </c>
      <c r="U86" s="166">
        <v>200</v>
      </c>
      <c r="V86" s="165" t="s">
        <v>223</v>
      </c>
      <c r="W86" s="165" t="s">
        <v>77</v>
      </c>
      <c r="X86" s="167"/>
    </row>
    <row r="87" spans="1:38" ht="11.25" customHeight="1" x14ac:dyDescent="0.3">
      <c r="A87" s="151">
        <v>1082</v>
      </c>
      <c r="B87" s="152" t="s">
        <v>2833</v>
      </c>
      <c r="C87" s="153">
        <v>15</v>
      </c>
      <c r="D87" s="154">
        <v>180</v>
      </c>
      <c r="E87" s="155"/>
      <c r="F87" s="156">
        <f t="shared" si="0"/>
        <v>0</v>
      </c>
      <c r="G87" s="157">
        <v>44414</v>
      </c>
      <c r="H87" s="155" t="s">
        <v>2521</v>
      </c>
      <c r="I87" s="168" t="s">
        <v>2705</v>
      </c>
      <c r="J87" s="152" t="str">
        <f>HYPERLINK("https://starylev.com.ua/bookstore/series--ilyustrovani-istoriyi-ta-kazky","ілюстровані історії та казки")</f>
        <v>ілюстровані історії та казки</v>
      </c>
      <c r="K87" s="158">
        <v>9786176795162</v>
      </c>
      <c r="L87" s="159">
        <v>2018</v>
      </c>
      <c r="M87" s="159" t="s">
        <v>1846</v>
      </c>
      <c r="N87" s="160" t="s">
        <v>1539</v>
      </c>
      <c r="O87" s="161" t="s">
        <v>2834</v>
      </c>
      <c r="P87" s="162">
        <v>173290</v>
      </c>
      <c r="Q87" s="163" t="s">
        <v>2835</v>
      </c>
      <c r="R87" s="164">
        <v>0.28000000000000003</v>
      </c>
      <c r="S87" s="165">
        <v>64</v>
      </c>
      <c r="T87" s="157">
        <v>175</v>
      </c>
      <c r="U87" s="166">
        <v>215</v>
      </c>
      <c r="V87" s="165" t="s">
        <v>2836</v>
      </c>
      <c r="W87" s="165" t="s">
        <v>38</v>
      </c>
      <c r="X87" s="167"/>
    </row>
    <row r="88" spans="1:38" ht="11.25" customHeight="1" x14ac:dyDescent="0.3">
      <c r="A88" s="151">
        <v>1083</v>
      </c>
      <c r="B88" s="152" t="s">
        <v>2837</v>
      </c>
      <c r="C88" s="153">
        <v>6</v>
      </c>
      <c r="D88" s="154">
        <v>220</v>
      </c>
      <c r="E88" s="155"/>
      <c r="F88" s="156">
        <f t="shared" si="0"/>
        <v>0</v>
      </c>
      <c r="G88" s="157" t="s">
        <v>40</v>
      </c>
      <c r="H88" s="155" t="s">
        <v>2521</v>
      </c>
      <c r="I88" s="152" t="s">
        <v>2838</v>
      </c>
      <c r="J88" s="152" t="str">
        <f>HYPERLINK("https://starylev.com.ua/bookstore/series--hudozhnya-proza","художня проза")</f>
        <v>художня проза</v>
      </c>
      <c r="K88" s="158">
        <v>9786176797951</v>
      </c>
      <c r="L88" s="159" t="s">
        <v>2544</v>
      </c>
      <c r="M88" s="159" t="s">
        <v>2652</v>
      </c>
      <c r="N88" s="160" t="s">
        <v>878</v>
      </c>
      <c r="O88" s="161" t="s">
        <v>2839</v>
      </c>
      <c r="P88" s="162">
        <v>211581</v>
      </c>
      <c r="Q88" s="163" t="s">
        <v>2840</v>
      </c>
      <c r="R88" s="164">
        <v>0.57499999999999996</v>
      </c>
      <c r="S88" s="165">
        <v>624</v>
      </c>
      <c r="T88" s="157">
        <v>130</v>
      </c>
      <c r="U88" s="166">
        <v>200</v>
      </c>
      <c r="V88" s="165" t="s">
        <v>223</v>
      </c>
      <c r="W88" s="165" t="s">
        <v>77</v>
      </c>
      <c r="X88" s="167"/>
    </row>
    <row r="89" spans="1:38" ht="11.25" customHeight="1" x14ac:dyDescent="0.3">
      <c r="A89" s="151">
        <v>1084</v>
      </c>
      <c r="B89" s="169" t="s">
        <v>2841</v>
      </c>
      <c r="C89" s="153">
        <v>10</v>
      </c>
      <c r="D89" s="170">
        <v>150</v>
      </c>
      <c r="E89" s="155"/>
      <c r="F89" s="156">
        <f t="shared" si="0"/>
        <v>0</v>
      </c>
      <c r="G89" s="172" t="s">
        <v>1315</v>
      </c>
      <c r="H89" s="155" t="s">
        <v>2521</v>
      </c>
      <c r="I89" s="168" t="s">
        <v>1471</v>
      </c>
      <c r="J89" s="168" t="s">
        <v>1571</v>
      </c>
      <c r="K89" s="158">
        <v>9786176796879</v>
      </c>
      <c r="L89" s="159" t="s">
        <v>2569</v>
      </c>
      <c r="M89" s="159" t="s">
        <v>1846</v>
      </c>
      <c r="N89" s="160" t="s">
        <v>1572</v>
      </c>
      <c r="O89" s="161" t="s">
        <v>2842</v>
      </c>
      <c r="P89" s="162">
        <v>143666</v>
      </c>
      <c r="Q89" s="163" t="s">
        <v>2843</v>
      </c>
      <c r="R89" s="164">
        <v>0.34</v>
      </c>
      <c r="S89" s="165">
        <v>28</v>
      </c>
      <c r="T89" s="157">
        <v>240</v>
      </c>
      <c r="U89" s="166">
        <v>240</v>
      </c>
      <c r="V89" s="165" t="s">
        <v>63</v>
      </c>
      <c r="W89" s="165" t="s">
        <v>38</v>
      </c>
      <c r="X89" s="167"/>
      <c r="Y89" s="167"/>
      <c r="Z89" s="167"/>
      <c r="AA89" s="167"/>
      <c r="AB89" s="167"/>
      <c r="AC89" s="167"/>
      <c r="AD89" s="167"/>
      <c r="AE89" s="167"/>
      <c r="AF89" s="167"/>
      <c r="AG89" s="167"/>
      <c r="AH89" s="167"/>
      <c r="AI89" s="167"/>
      <c r="AJ89" s="167"/>
      <c r="AK89" s="167"/>
      <c r="AL89" s="167"/>
    </row>
    <row r="90" spans="1:38" ht="11.25" customHeight="1" x14ac:dyDescent="0.3">
      <c r="A90" s="151">
        <v>1085</v>
      </c>
      <c r="B90" s="152" t="s">
        <v>2844</v>
      </c>
      <c r="C90" s="153">
        <v>10</v>
      </c>
      <c r="D90" s="154">
        <v>90</v>
      </c>
      <c r="E90" s="155"/>
      <c r="F90" s="156">
        <f t="shared" si="0"/>
        <v>0</v>
      </c>
      <c r="G90" s="157" t="s">
        <v>40</v>
      </c>
      <c r="H90" s="155" t="s">
        <v>2521</v>
      </c>
      <c r="I90" s="152" t="s">
        <v>2845</v>
      </c>
      <c r="J90" s="152" t="str">
        <f>HYPERLINK("https://starylev.com.ua/bookstore/series--hudozhnya-proza","художня проза")</f>
        <v>художня проза</v>
      </c>
      <c r="K90" s="158">
        <v>9786176797395</v>
      </c>
      <c r="L90" s="159" t="s">
        <v>2569</v>
      </c>
      <c r="M90" s="159" t="s">
        <v>2598</v>
      </c>
      <c r="N90" s="160" t="s">
        <v>878</v>
      </c>
      <c r="O90" s="161" t="s">
        <v>2846</v>
      </c>
      <c r="P90" s="162">
        <v>200130</v>
      </c>
      <c r="Q90" s="163" t="s">
        <v>2847</v>
      </c>
      <c r="R90" s="164">
        <v>0.3</v>
      </c>
      <c r="S90" s="165">
        <v>256</v>
      </c>
      <c r="T90" s="157">
        <v>130</v>
      </c>
      <c r="U90" s="166">
        <v>200</v>
      </c>
      <c r="V90" s="165" t="s">
        <v>223</v>
      </c>
      <c r="W90" s="165" t="s">
        <v>77</v>
      </c>
      <c r="X90" s="167"/>
    </row>
    <row r="91" spans="1:38" ht="11.25" customHeight="1" x14ac:dyDescent="0.3">
      <c r="A91" s="151">
        <v>1086</v>
      </c>
      <c r="B91" s="169" t="s">
        <v>2848</v>
      </c>
      <c r="C91" s="153">
        <v>10</v>
      </c>
      <c r="D91" s="174">
        <v>120</v>
      </c>
      <c r="E91" s="155"/>
      <c r="F91" s="156">
        <f t="shared" si="0"/>
        <v>0</v>
      </c>
      <c r="G91" s="157" t="s">
        <v>40</v>
      </c>
      <c r="H91" s="155" t="s">
        <v>2521</v>
      </c>
      <c r="I91" s="168" t="s">
        <v>953</v>
      </c>
      <c r="J91" s="168" t="s">
        <v>290</v>
      </c>
      <c r="K91" s="158">
        <v>9786176795056</v>
      </c>
      <c r="L91" s="159" t="s">
        <v>2569</v>
      </c>
      <c r="M91" s="159" t="s">
        <v>2672</v>
      </c>
      <c r="N91" s="160" t="s">
        <v>878</v>
      </c>
      <c r="O91" s="161" t="s">
        <v>2849</v>
      </c>
      <c r="P91" s="162">
        <v>187576</v>
      </c>
      <c r="Q91" s="163" t="s">
        <v>2850</v>
      </c>
      <c r="R91" s="164">
        <v>0.41</v>
      </c>
      <c r="S91" s="165">
        <v>384</v>
      </c>
      <c r="T91" s="157">
        <v>130</v>
      </c>
      <c r="U91" s="166">
        <v>200</v>
      </c>
      <c r="V91" s="165" t="s">
        <v>223</v>
      </c>
      <c r="W91" s="165" t="s">
        <v>77</v>
      </c>
      <c r="X91" s="167"/>
      <c r="Y91" s="167"/>
      <c r="Z91" s="167"/>
      <c r="AA91" s="167"/>
      <c r="AB91" s="167"/>
      <c r="AC91" s="167"/>
      <c r="AD91" s="167"/>
      <c r="AE91" s="167"/>
      <c r="AF91" s="167"/>
      <c r="AG91" s="167"/>
      <c r="AH91" s="167"/>
      <c r="AI91" s="167"/>
      <c r="AJ91" s="167"/>
      <c r="AK91" s="167"/>
      <c r="AL91" s="167"/>
    </row>
    <row r="92" spans="1:38" ht="11.25" customHeight="1" x14ac:dyDescent="0.3">
      <c r="A92" s="151">
        <v>1087</v>
      </c>
      <c r="B92" s="152" t="s">
        <v>2851</v>
      </c>
      <c r="C92" s="153">
        <v>10</v>
      </c>
      <c r="D92" s="154">
        <v>180</v>
      </c>
      <c r="E92" s="155"/>
      <c r="F92" s="156">
        <f t="shared" si="0"/>
        <v>0</v>
      </c>
      <c r="G92" s="157">
        <v>44319</v>
      </c>
      <c r="H92" s="155" t="s">
        <v>2521</v>
      </c>
      <c r="I92" s="168" t="s">
        <v>2852</v>
      </c>
      <c r="J92" s="152" t="str">
        <f>HYPERLINK("https://starylev.com.ua/bookstore/series--knygy-kartynky","дитячі книжки-картинки")</f>
        <v>дитячі книжки-картинки</v>
      </c>
      <c r="K92" s="158">
        <v>9786176794080</v>
      </c>
      <c r="L92" s="159">
        <v>2017</v>
      </c>
      <c r="M92" s="159" t="s">
        <v>2545</v>
      </c>
      <c r="N92" s="160" t="s">
        <v>1239</v>
      </c>
      <c r="O92" s="161" t="s">
        <v>2853</v>
      </c>
      <c r="P92" s="162">
        <v>153066</v>
      </c>
      <c r="Q92" s="163" t="s">
        <v>2854</v>
      </c>
      <c r="R92" s="164">
        <v>0.4</v>
      </c>
      <c r="S92" s="165">
        <v>32</v>
      </c>
      <c r="T92" s="157">
        <v>215</v>
      </c>
      <c r="U92" s="166">
        <v>280</v>
      </c>
      <c r="V92" s="165" t="s">
        <v>2855</v>
      </c>
      <c r="W92" s="165" t="s">
        <v>38</v>
      </c>
      <c r="X92" s="167"/>
    </row>
    <row r="93" spans="1:38" ht="11.25" customHeight="1" x14ac:dyDescent="0.3">
      <c r="A93" s="151">
        <v>1088</v>
      </c>
      <c r="B93" s="152" t="s">
        <v>2856</v>
      </c>
      <c r="C93" s="153">
        <v>10</v>
      </c>
      <c r="D93" s="154">
        <v>150</v>
      </c>
      <c r="E93" s="155"/>
      <c r="F93" s="156">
        <f t="shared" si="0"/>
        <v>0</v>
      </c>
      <c r="G93" s="157" t="s">
        <v>40</v>
      </c>
      <c r="H93" s="155" t="s">
        <v>2521</v>
      </c>
      <c r="I93" s="168" t="s">
        <v>2857</v>
      </c>
      <c r="J93" s="152" t="str">
        <f t="shared" ref="J93:J94" si="9">HYPERLINK("https://starylev.com.ua/bookstore/series--hudozhnya-proza","художня проза")</f>
        <v>художня проза</v>
      </c>
      <c r="K93" s="158">
        <v>9786176793878</v>
      </c>
      <c r="L93" s="159">
        <v>2017</v>
      </c>
      <c r="M93" s="159" t="s">
        <v>1846</v>
      </c>
      <c r="N93" s="160" t="s">
        <v>291</v>
      </c>
      <c r="O93" s="161" t="s">
        <v>2858</v>
      </c>
      <c r="P93" s="162">
        <v>156047</v>
      </c>
      <c r="Q93" s="163" t="s">
        <v>2859</v>
      </c>
      <c r="R93" s="164">
        <v>0.32</v>
      </c>
      <c r="S93" s="165">
        <v>272</v>
      </c>
      <c r="T93" s="157">
        <v>130</v>
      </c>
      <c r="U93" s="166">
        <v>200</v>
      </c>
      <c r="V93" s="165" t="s">
        <v>223</v>
      </c>
      <c r="W93" s="165" t="s">
        <v>77</v>
      </c>
      <c r="X93" s="167"/>
    </row>
    <row r="94" spans="1:38" ht="11.25" customHeight="1" x14ac:dyDescent="0.3">
      <c r="A94" s="151">
        <v>1089</v>
      </c>
      <c r="B94" s="152" t="s">
        <v>2860</v>
      </c>
      <c r="C94" s="153">
        <v>20</v>
      </c>
      <c r="D94" s="154">
        <v>120</v>
      </c>
      <c r="E94" s="155"/>
      <c r="F94" s="156">
        <f t="shared" si="0"/>
        <v>0</v>
      </c>
      <c r="G94" s="157" t="s">
        <v>40</v>
      </c>
      <c r="H94" s="155" t="s">
        <v>2521</v>
      </c>
      <c r="I94" s="152" t="s">
        <v>2861</v>
      </c>
      <c r="J94" s="152" t="str">
        <f t="shared" si="9"/>
        <v>художня проза</v>
      </c>
      <c r="K94" s="158">
        <v>9786176794226</v>
      </c>
      <c r="L94" s="159">
        <v>2018</v>
      </c>
      <c r="M94" s="159" t="s">
        <v>1850</v>
      </c>
      <c r="N94" s="160" t="s">
        <v>878</v>
      </c>
      <c r="O94" s="161" t="s">
        <v>2862</v>
      </c>
      <c r="P94" s="162">
        <v>169111</v>
      </c>
      <c r="Q94" s="163" t="s">
        <v>2863</v>
      </c>
      <c r="R94" s="164">
        <v>0.24</v>
      </c>
      <c r="S94" s="165">
        <v>160</v>
      </c>
      <c r="T94" s="157">
        <v>130</v>
      </c>
      <c r="U94" s="166">
        <v>200</v>
      </c>
      <c r="V94" s="165" t="s">
        <v>223</v>
      </c>
      <c r="W94" s="165" t="s">
        <v>77</v>
      </c>
      <c r="X94" s="167"/>
    </row>
    <row r="95" spans="1:38" ht="11.25" customHeight="1" x14ac:dyDescent="0.3">
      <c r="A95" s="151">
        <v>1090</v>
      </c>
      <c r="B95" s="169" t="s">
        <v>2864</v>
      </c>
      <c r="C95" s="153">
        <v>20</v>
      </c>
      <c r="D95" s="170">
        <v>120</v>
      </c>
      <c r="E95" s="155"/>
      <c r="F95" s="156">
        <f t="shared" si="0"/>
        <v>0</v>
      </c>
      <c r="G95" s="157" t="s">
        <v>1470</v>
      </c>
      <c r="H95" s="155" t="s">
        <v>2521</v>
      </c>
      <c r="I95" s="168" t="s">
        <v>2865</v>
      </c>
      <c r="J95" s="168" t="s">
        <v>1472</v>
      </c>
      <c r="K95" s="158">
        <v>9786176798927</v>
      </c>
      <c r="L95" s="159" t="s">
        <v>577</v>
      </c>
      <c r="M95" s="159" t="s">
        <v>1846</v>
      </c>
      <c r="N95" s="160" t="s">
        <v>1473</v>
      </c>
      <c r="O95" s="161" t="s">
        <v>2866</v>
      </c>
      <c r="P95" s="162">
        <v>146952</v>
      </c>
      <c r="Q95" s="163" t="s">
        <v>2867</v>
      </c>
      <c r="R95" s="164">
        <v>0.155</v>
      </c>
      <c r="S95" s="165">
        <v>16</v>
      </c>
      <c r="T95" s="157">
        <v>180</v>
      </c>
      <c r="U95" s="166">
        <v>180</v>
      </c>
      <c r="V95" s="165" t="s">
        <v>1476</v>
      </c>
      <c r="W95" s="165" t="s">
        <v>38</v>
      </c>
      <c r="X95" s="167"/>
      <c r="Y95" s="167"/>
      <c r="Z95" s="167"/>
      <c r="AA95" s="167"/>
      <c r="AB95" s="167"/>
      <c r="AC95" s="167"/>
      <c r="AD95" s="167"/>
      <c r="AE95" s="167"/>
      <c r="AF95" s="167"/>
      <c r="AG95" s="167"/>
      <c r="AH95" s="167"/>
      <c r="AI95" s="167"/>
      <c r="AJ95" s="167"/>
      <c r="AK95" s="167"/>
      <c r="AL95" s="167"/>
    </row>
    <row r="96" spans="1:38" ht="11.25" customHeight="1" x14ac:dyDescent="0.3">
      <c r="A96" s="151">
        <v>1091</v>
      </c>
      <c r="B96" s="169" t="s">
        <v>2868</v>
      </c>
      <c r="C96" s="153">
        <v>20</v>
      </c>
      <c r="D96" s="174">
        <v>70</v>
      </c>
      <c r="E96" s="155"/>
      <c r="F96" s="156">
        <f t="shared" si="0"/>
        <v>0</v>
      </c>
      <c r="G96" s="172" t="s">
        <v>1134</v>
      </c>
      <c r="H96" s="155" t="s">
        <v>2521</v>
      </c>
      <c r="I96" s="168" t="s">
        <v>2869</v>
      </c>
      <c r="J96" s="168" t="s">
        <v>66</v>
      </c>
      <c r="K96" s="158">
        <v>9786176795995</v>
      </c>
      <c r="L96" s="159" t="s">
        <v>2569</v>
      </c>
      <c r="M96" s="159" t="s">
        <v>2570</v>
      </c>
      <c r="N96" s="160" t="s">
        <v>420</v>
      </c>
      <c r="O96" s="161" t="s">
        <v>2870</v>
      </c>
      <c r="P96" s="162">
        <v>147052</v>
      </c>
      <c r="Q96" s="163" t="s">
        <v>2871</v>
      </c>
      <c r="R96" s="164">
        <v>0.31</v>
      </c>
      <c r="S96" s="165">
        <v>88</v>
      </c>
      <c r="T96" s="157">
        <v>170</v>
      </c>
      <c r="U96" s="166">
        <v>215</v>
      </c>
      <c r="V96" s="165" t="s">
        <v>1201</v>
      </c>
      <c r="W96" s="165" t="s">
        <v>38</v>
      </c>
      <c r="X96" s="167"/>
      <c r="Y96" s="167"/>
      <c r="Z96" s="167"/>
      <c r="AA96" s="167"/>
      <c r="AB96" s="167"/>
      <c r="AC96" s="167"/>
      <c r="AD96" s="167"/>
      <c r="AE96" s="167"/>
      <c r="AF96" s="167"/>
      <c r="AG96" s="167"/>
      <c r="AH96" s="167"/>
      <c r="AI96" s="167"/>
      <c r="AJ96" s="167"/>
      <c r="AK96" s="167"/>
      <c r="AL96" s="167"/>
    </row>
    <row r="97" spans="1:38" ht="11.25" customHeight="1" x14ac:dyDescent="0.3">
      <c r="A97" s="151">
        <v>1092</v>
      </c>
      <c r="B97" s="152" t="s">
        <v>2872</v>
      </c>
      <c r="C97" s="153">
        <v>6</v>
      </c>
      <c r="D97" s="154">
        <v>250</v>
      </c>
      <c r="E97" s="155"/>
      <c r="F97" s="156">
        <f t="shared" si="0"/>
        <v>0</v>
      </c>
      <c r="G97" s="157" t="s">
        <v>40</v>
      </c>
      <c r="H97" s="155" t="s">
        <v>2521</v>
      </c>
      <c r="I97" s="152" t="s">
        <v>2873</v>
      </c>
      <c r="J97" s="152" t="str">
        <f t="shared" ref="J97:J98" si="10">HYPERLINK("https://starylev.com.ua/bookstore/series--hudozhnya-proza","художня проза")</f>
        <v>художня проза</v>
      </c>
      <c r="K97" s="158">
        <v>9786176794363</v>
      </c>
      <c r="L97" s="159">
        <v>2018</v>
      </c>
      <c r="M97" s="159" t="s">
        <v>2545</v>
      </c>
      <c r="N97" s="160" t="s">
        <v>754</v>
      </c>
      <c r="O97" s="161" t="s">
        <v>2874</v>
      </c>
      <c r="P97" s="162">
        <v>169112</v>
      </c>
      <c r="Q97" s="163" t="s">
        <v>2875</v>
      </c>
      <c r="R97" s="164">
        <v>0.71</v>
      </c>
      <c r="S97" s="165">
        <v>768</v>
      </c>
      <c r="T97" s="157">
        <v>130</v>
      </c>
      <c r="U97" s="166">
        <v>200</v>
      </c>
      <c r="V97" s="165" t="s">
        <v>223</v>
      </c>
      <c r="W97" s="165" t="s">
        <v>77</v>
      </c>
      <c r="X97" s="167"/>
    </row>
    <row r="98" spans="1:38" ht="11.25" customHeight="1" x14ac:dyDescent="0.3">
      <c r="A98" s="151">
        <v>1093</v>
      </c>
      <c r="B98" s="152" t="s">
        <v>2876</v>
      </c>
      <c r="C98" s="153">
        <v>10</v>
      </c>
      <c r="D98" s="154">
        <v>180</v>
      </c>
      <c r="E98" s="155"/>
      <c r="F98" s="156">
        <f t="shared" si="0"/>
        <v>0</v>
      </c>
      <c r="G98" s="157" t="s">
        <v>40</v>
      </c>
      <c r="H98" s="155" t="s">
        <v>2521</v>
      </c>
      <c r="I98" s="168" t="s">
        <v>2877</v>
      </c>
      <c r="J98" s="152" t="str">
        <f t="shared" si="10"/>
        <v>художня проза</v>
      </c>
      <c r="K98" s="158">
        <v>9786176792512</v>
      </c>
      <c r="L98" s="159">
        <v>2017</v>
      </c>
      <c r="M98" s="159" t="s">
        <v>2527</v>
      </c>
      <c r="N98" s="160" t="s">
        <v>663</v>
      </c>
      <c r="O98" s="161" t="s">
        <v>2878</v>
      </c>
      <c r="P98" s="162">
        <v>159971</v>
      </c>
      <c r="Q98" s="163" t="s">
        <v>2879</v>
      </c>
      <c r="R98" s="164">
        <v>0.50800000000000001</v>
      </c>
      <c r="S98" s="165">
        <v>352</v>
      </c>
      <c r="T98" s="157">
        <v>130</v>
      </c>
      <c r="U98" s="166">
        <v>200</v>
      </c>
      <c r="V98" s="165" t="s">
        <v>223</v>
      </c>
      <c r="W98" s="165" t="s">
        <v>77</v>
      </c>
      <c r="X98" s="167"/>
    </row>
    <row r="99" spans="1:38" ht="11.25" customHeight="1" x14ac:dyDescent="0.3">
      <c r="A99" s="151">
        <v>1094</v>
      </c>
      <c r="B99" s="152" t="s">
        <v>2880</v>
      </c>
      <c r="C99" s="153">
        <v>10</v>
      </c>
      <c r="D99" s="154">
        <v>220</v>
      </c>
      <c r="E99" s="155"/>
      <c r="F99" s="156">
        <f t="shared" si="0"/>
        <v>0</v>
      </c>
      <c r="G99" s="157" t="s">
        <v>40</v>
      </c>
      <c r="H99" s="155" t="s">
        <v>2521</v>
      </c>
      <c r="I99" s="152" t="s">
        <v>1700</v>
      </c>
      <c r="J99" s="152" t="str">
        <f>HYPERLINK("https://starylev.com.ua/bookstore/series--biografiyi-ta-memuary","біографії та мемуари")</f>
        <v>біографії та мемуари</v>
      </c>
      <c r="K99" s="158">
        <v>9786176793939</v>
      </c>
      <c r="L99" s="159">
        <v>2017</v>
      </c>
      <c r="M99" s="159" t="s">
        <v>2570</v>
      </c>
      <c r="N99" s="160" t="s">
        <v>213</v>
      </c>
      <c r="O99" s="161" t="s">
        <v>2881</v>
      </c>
      <c r="P99" s="162">
        <v>158812</v>
      </c>
      <c r="Q99" s="163" t="s">
        <v>2882</v>
      </c>
      <c r="R99" s="164">
        <v>0.39</v>
      </c>
      <c r="S99" s="165">
        <v>224</v>
      </c>
      <c r="T99" s="157">
        <v>145</v>
      </c>
      <c r="U99" s="166">
        <v>200</v>
      </c>
      <c r="V99" s="165" t="s">
        <v>132</v>
      </c>
      <c r="W99" s="165" t="s">
        <v>38</v>
      </c>
      <c r="X99" s="167"/>
    </row>
    <row r="100" spans="1:38" ht="11.25" customHeight="1" x14ac:dyDescent="0.3">
      <c r="A100" s="151">
        <v>1095</v>
      </c>
      <c r="B100" s="152" t="s">
        <v>2883</v>
      </c>
      <c r="C100" s="153">
        <v>10</v>
      </c>
      <c r="D100" s="154">
        <v>100</v>
      </c>
      <c r="E100" s="155"/>
      <c r="F100" s="156">
        <f t="shared" si="0"/>
        <v>0</v>
      </c>
      <c r="G100" s="157" t="s">
        <v>40</v>
      </c>
      <c r="H100" s="155" t="s">
        <v>2521</v>
      </c>
      <c r="I100" s="152" t="s">
        <v>2713</v>
      </c>
      <c r="J100" s="152" t="str">
        <f>HYPERLINK("https://starylev.com.ua/bookstore/series--mystectvo-i-kultura","мистецтво і культура")</f>
        <v>мистецтво і культура</v>
      </c>
      <c r="K100" s="158">
        <v>9786176792291</v>
      </c>
      <c r="L100" s="159">
        <v>2016</v>
      </c>
      <c r="M100" s="159" t="s">
        <v>2545</v>
      </c>
      <c r="N100" s="160" t="s">
        <v>2884</v>
      </c>
      <c r="O100" s="161" t="s">
        <v>2885</v>
      </c>
      <c r="P100" s="162">
        <v>119807</v>
      </c>
      <c r="Q100" s="163" t="s">
        <v>2886</v>
      </c>
      <c r="R100" s="164">
        <v>0.47</v>
      </c>
      <c r="S100" s="165">
        <v>352</v>
      </c>
      <c r="T100" s="157">
        <v>130</v>
      </c>
      <c r="U100" s="166">
        <v>200</v>
      </c>
      <c r="V100" s="165" t="s">
        <v>223</v>
      </c>
      <c r="W100" s="165" t="s">
        <v>77</v>
      </c>
      <c r="X100" s="167"/>
    </row>
    <row r="101" spans="1:38" ht="11.25" customHeight="1" x14ac:dyDescent="0.3">
      <c r="A101" s="151">
        <v>1096</v>
      </c>
      <c r="B101" s="152" t="s">
        <v>2887</v>
      </c>
      <c r="C101" s="153">
        <v>20</v>
      </c>
      <c r="D101" s="154">
        <v>150</v>
      </c>
      <c r="E101" s="155"/>
      <c r="F101" s="156">
        <f t="shared" si="0"/>
        <v>0</v>
      </c>
      <c r="G101" s="157" t="s">
        <v>40</v>
      </c>
      <c r="H101" s="155" t="s">
        <v>2521</v>
      </c>
      <c r="I101" s="168" t="s">
        <v>2888</v>
      </c>
      <c r="J101" s="152" t="str">
        <f>HYPERLINK("https://starylev.com.ua/bookstore/series--poeziya","поезія")</f>
        <v>поезія</v>
      </c>
      <c r="K101" s="158">
        <v>9786176794554</v>
      </c>
      <c r="L101" s="159">
        <v>2017</v>
      </c>
      <c r="M101" s="159" t="s">
        <v>2522</v>
      </c>
      <c r="N101" s="160" t="s">
        <v>532</v>
      </c>
      <c r="O101" s="161" t="s">
        <v>2889</v>
      </c>
      <c r="P101" s="162">
        <v>161288</v>
      </c>
      <c r="Q101" s="163" t="s">
        <v>2890</v>
      </c>
      <c r="R101" s="164">
        <v>0.21</v>
      </c>
      <c r="S101" s="165">
        <v>112</v>
      </c>
      <c r="T101" s="157">
        <v>125</v>
      </c>
      <c r="U101" s="166">
        <v>165</v>
      </c>
      <c r="V101" s="165" t="s">
        <v>535</v>
      </c>
      <c r="W101" s="165" t="s">
        <v>38</v>
      </c>
      <c r="X101" s="167"/>
    </row>
    <row r="102" spans="1:38" ht="11.25" customHeight="1" x14ac:dyDescent="0.3">
      <c r="A102" s="151">
        <v>1097</v>
      </c>
      <c r="B102" s="152" t="s">
        <v>2891</v>
      </c>
      <c r="C102" s="153">
        <v>30</v>
      </c>
      <c r="D102" s="154">
        <v>80</v>
      </c>
      <c r="E102" s="155"/>
      <c r="F102" s="156">
        <f t="shared" si="0"/>
        <v>0</v>
      </c>
      <c r="G102" s="157" t="s">
        <v>2482</v>
      </c>
      <c r="H102" s="155" t="s">
        <v>2521</v>
      </c>
      <c r="I102" s="168" t="s">
        <v>2892</v>
      </c>
      <c r="J102" s="152" t="str">
        <f t="shared" ref="J102:J103" si="11">HYPERLINK("https://starylev.com.ua/bookstore/series--knygy-dlya-pidlitkiv","книжки для підлітків")</f>
        <v>книжки для підлітків</v>
      </c>
      <c r="K102" s="158">
        <v>9786176795681</v>
      </c>
      <c r="L102" s="159" t="s">
        <v>2569</v>
      </c>
      <c r="M102" s="159" t="s">
        <v>2672</v>
      </c>
      <c r="N102" s="160" t="s">
        <v>1129</v>
      </c>
      <c r="O102" s="161" t="s">
        <v>2893</v>
      </c>
      <c r="P102" s="162">
        <v>186162</v>
      </c>
      <c r="Q102" s="163" t="s">
        <v>2894</v>
      </c>
      <c r="R102" s="164">
        <v>0.21</v>
      </c>
      <c r="S102" s="165">
        <v>144</v>
      </c>
      <c r="T102" s="157">
        <v>130</v>
      </c>
      <c r="U102" s="166">
        <v>200</v>
      </c>
      <c r="V102" s="165" t="s">
        <v>223</v>
      </c>
      <c r="W102" s="165" t="s">
        <v>77</v>
      </c>
      <c r="X102" s="167"/>
    </row>
    <row r="103" spans="1:38" ht="11.25" customHeight="1" x14ac:dyDescent="0.3">
      <c r="A103" s="151">
        <v>1098</v>
      </c>
      <c r="B103" s="152" t="s">
        <v>2895</v>
      </c>
      <c r="C103" s="153">
        <v>10</v>
      </c>
      <c r="D103" s="154">
        <v>180</v>
      </c>
      <c r="E103" s="155"/>
      <c r="F103" s="156">
        <f t="shared" si="0"/>
        <v>0</v>
      </c>
      <c r="G103" s="157">
        <v>44539</v>
      </c>
      <c r="H103" s="155" t="s">
        <v>2521</v>
      </c>
      <c r="I103" s="168" t="s">
        <v>2896</v>
      </c>
      <c r="J103" s="152" t="str">
        <f t="shared" si="11"/>
        <v>книжки для підлітків</v>
      </c>
      <c r="K103" s="158">
        <v>9786176792741</v>
      </c>
      <c r="L103" s="159">
        <v>2016</v>
      </c>
      <c r="M103" s="159" t="s">
        <v>2527</v>
      </c>
      <c r="N103" s="160" t="s">
        <v>2661</v>
      </c>
      <c r="O103" s="161" t="s">
        <v>2897</v>
      </c>
      <c r="P103" s="162">
        <v>143623</v>
      </c>
      <c r="Q103" s="163" t="s">
        <v>2898</v>
      </c>
      <c r="R103" s="164">
        <v>0.3</v>
      </c>
      <c r="S103" s="165">
        <v>424</v>
      </c>
      <c r="T103" s="157">
        <v>145</v>
      </c>
      <c r="U103" s="166">
        <v>200</v>
      </c>
      <c r="V103" s="165" t="s">
        <v>132</v>
      </c>
      <c r="W103" s="165" t="s">
        <v>77</v>
      </c>
      <c r="X103" s="167"/>
    </row>
    <row r="104" spans="1:38" ht="11.25" customHeight="1" x14ac:dyDescent="0.3">
      <c r="A104" s="151">
        <v>1099</v>
      </c>
      <c r="B104" s="152" t="s">
        <v>2899</v>
      </c>
      <c r="C104" s="153">
        <v>10</v>
      </c>
      <c r="D104" s="154">
        <v>200</v>
      </c>
      <c r="E104" s="155"/>
      <c r="F104" s="156">
        <f t="shared" si="0"/>
        <v>0</v>
      </c>
      <c r="G104" s="157">
        <v>44319</v>
      </c>
      <c r="H104" s="155" t="s">
        <v>2521</v>
      </c>
      <c r="I104" s="152" t="s">
        <v>2900</v>
      </c>
      <c r="J104" s="152" t="str">
        <f>HYPERLINK("https://starylev.com.ua/bookstore/series--ilyustrovani-istoriyi-ta-kazky","ілюстровані історії та казки")</f>
        <v>ілюстровані історії та казки</v>
      </c>
      <c r="K104" s="158">
        <v>9786176798781</v>
      </c>
      <c r="L104" s="159" t="s">
        <v>577</v>
      </c>
      <c r="M104" s="159" t="s">
        <v>2522</v>
      </c>
      <c r="N104" s="160" t="s">
        <v>2820</v>
      </c>
      <c r="O104" s="161" t="s">
        <v>2901</v>
      </c>
      <c r="P104" s="162">
        <v>156832</v>
      </c>
      <c r="Q104" s="163" t="s">
        <v>2902</v>
      </c>
      <c r="R104" s="164">
        <v>0.42</v>
      </c>
      <c r="S104" s="165">
        <v>96</v>
      </c>
      <c r="T104" s="157">
        <v>210</v>
      </c>
      <c r="U104" s="166">
        <v>220</v>
      </c>
      <c r="V104" s="165" t="s">
        <v>1434</v>
      </c>
      <c r="W104" s="165" t="s">
        <v>38</v>
      </c>
      <c r="X104" s="167"/>
    </row>
    <row r="105" spans="1:38" ht="11.25" customHeight="1" x14ac:dyDescent="0.3">
      <c r="A105" s="151">
        <v>1100</v>
      </c>
      <c r="B105" s="169" t="s">
        <v>2903</v>
      </c>
      <c r="C105" s="153">
        <v>5</v>
      </c>
      <c r="D105" s="170">
        <v>220</v>
      </c>
      <c r="E105" s="155"/>
      <c r="F105" s="156">
        <f t="shared" si="0"/>
        <v>0</v>
      </c>
      <c r="G105" s="172" t="s">
        <v>1134</v>
      </c>
      <c r="H105" s="155" t="s">
        <v>2521</v>
      </c>
      <c r="I105" s="168" t="s">
        <v>2904</v>
      </c>
      <c r="J105" s="168" t="s">
        <v>1128</v>
      </c>
      <c r="K105" s="158">
        <v>9786176795544</v>
      </c>
      <c r="L105" s="159">
        <v>2018</v>
      </c>
      <c r="M105" s="159" t="s">
        <v>2527</v>
      </c>
      <c r="N105" s="160" t="s">
        <v>213</v>
      </c>
      <c r="O105" s="161" t="s">
        <v>2905</v>
      </c>
      <c r="P105" s="162">
        <v>179414</v>
      </c>
      <c r="Q105" s="163" t="s">
        <v>2906</v>
      </c>
      <c r="R105" s="164">
        <v>0.76</v>
      </c>
      <c r="S105" s="165">
        <v>144</v>
      </c>
      <c r="T105" s="157">
        <v>210</v>
      </c>
      <c r="U105" s="166">
        <v>270</v>
      </c>
      <c r="V105" s="165" t="s">
        <v>1291</v>
      </c>
      <c r="W105" s="165" t="s">
        <v>38</v>
      </c>
      <c r="X105" s="167"/>
      <c r="Y105" s="167"/>
      <c r="Z105" s="167"/>
      <c r="AA105" s="167"/>
      <c r="AB105" s="167"/>
      <c r="AC105" s="167"/>
      <c r="AD105" s="167"/>
      <c r="AE105" s="167"/>
      <c r="AF105" s="167"/>
      <c r="AG105" s="167"/>
      <c r="AH105" s="167"/>
      <c r="AI105" s="167"/>
      <c r="AJ105" s="167"/>
      <c r="AK105" s="167"/>
      <c r="AL105" s="167"/>
    </row>
    <row r="106" spans="1:38" ht="11.25" customHeight="1" x14ac:dyDescent="0.3">
      <c r="A106" s="151">
        <v>1101</v>
      </c>
      <c r="B106" s="152" t="s">
        <v>2907</v>
      </c>
      <c r="C106" s="153">
        <v>6</v>
      </c>
      <c r="D106" s="154">
        <v>250</v>
      </c>
      <c r="E106" s="155"/>
      <c r="F106" s="156">
        <f t="shared" si="0"/>
        <v>0</v>
      </c>
      <c r="G106" s="157">
        <v>44414</v>
      </c>
      <c r="H106" s="155" t="s">
        <v>2521</v>
      </c>
      <c r="I106" s="152" t="s">
        <v>2908</v>
      </c>
      <c r="J106" s="152" t="str">
        <f>HYPERLINK("https://starylev.com.ua/bookstore/tag--178","дитячі пізнавальні книжки")</f>
        <v>дитячі пізнавальні книжки</v>
      </c>
      <c r="K106" s="158">
        <v>9786176794639</v>
      </c>
      <c r="L106" s="159">
        <v>2017</v>
      </c>
      <c r="M106" s="159" t="s">
        <v>1584</v>
      </c>
      <c r="N106" s="160" t="s">
        <v>976</v>
      </c>
      <c r="O106" s="161" t="s">
        <v>2909</v>
      </c>
      <c r="P106" s="162">
        <v>164581</v>
      </c>
      <c r="Q106" s="163" t="s">
        <v>2910</v>
      </c>
      <c r="R106" s="164">
        <v>0.84</v>
      </c>
      <c r="S106" s="165">
        <v>80</v>
      </c>
      <c r="T106" s="157">
        <v>290</v>
      </c>
      <c r="U106" s="166">
        <v>290</v>
      </c>
      <c r="V106" s="165" t="s">
        <v>2911</v>
      </c>
      <c r="W106" s="165" t="s">
        <v>38</v>
      </c>
      <c r="X106" s="167"/>
    </row>
    <row r="107" spans="1:38" ht="11.25" customHeight="1" x14ac:dyDescent="0.3">
      <c r="A107" s="151">
        <v>1102</v>
      </c>
      <c r="B107" s="169" t="s">
        <v>2912</v>
      </c>
      <c r="C107" s="153">
        <v>20</v>
      </c>
      <c r="D107" s="170">
        <v>150</v>
      </c>
      <c r="E107" s="155"/>
      <c r="F107" s="156">
        <f t="shared" si="0"/>
        <v>0</v>
      </c>
      <c r="G107" s="157" t="s">
        <v>40</v>
      </c>
      <c r="H107" s="155" t="s">
        <v>2521</v>
      </c>
      <c r="I107" s="168" t="s">
        <v>2913</v>
      </c>
      <c r="J107" s="168" t="s">
        <v>274</v>
      </c>
      <c r="K107" s="158">
        <v>9789664480694</v>
      </c>
      <c r="L107" s="159" t="s">
        <v>2914</v>
      </c>
      <c r="M107" s="159" t="s">
        <v>1584</v>
      </c>
      <c r="N107" s="160" t="s">
        <v>474</v>
      </c>
      <c r="O107" s="161" t="s">
        <v>2915</v>
      </c>
      <c r="P107" s="162">
        <v>181284</v>
      </c>
      <c r="Q107" s="163" t="s">
        <v>2916</v>
      </c>
      <c r="R107" s="164">
        <v>0.17499999999999999</v>
      </c>
      <c r="S107" s="165">
        <v>96</v>
      </c>
      <c r="T107" s="157">
        <v>130</v>
      </c>
      <c r="U107" s="166">
        <v>200</v>
      </c>
      <c r="V107" s="165" t="s">
        <v>223</v>
      </c>
      <c r="W107" s="165" t="s">
        <v>77</v>
      </c>
      <c r="X107" s="167"/>
      <c r="Y107" s="167"/>
      <c r="Z107" s="167"/>
      <c r="AA107" s="167"/>
      <c r="AB107" s="167"/>
      <c r="AC107" s="167"/>
      <c r="AD107" s="167"/>
      <c r="AE107" s="167"/>
      <c r="AF107" s="167"/>
      <c r="AG107" s="167"/>
      <c r="AH107" s="167"/>
      <c r="AI107" s="167"/>
      <c r="AJ107" s="167"/>
      <c r="AK107" s="167"/>
      <c r="AL107" s="167"/>
    </row>
    <row r="108" spans="1:38" ht="11.25" customHeight="1" x14ac:dyDescent="0.3">
      <c r="A108" s="151">
        <v>1103</v>
      </c>
      <c r="B108" s="152" t="s">
        <v>2917</v>
      </c>
      <c r="C108" s="153">
        <v>10</v>
      </c>
      <c r="D108" s="154">
        <v>200</v>
      </c>
      <c r="E108" s="155"/>
      <c r="F108" s="156">
        <f t="shared" si="0"/>
        <v>0</v>
      </c>
      <c r="G108" s="157">
        <v>44319</v>
      </c>
      <c r="H108" s="155" t="s">
        <v>2521</v>
      </c>
      <c r="I108" s="152" t="s">
        <v>2918</v>
      </c>
      <c r="J108" s="152" t="str">
        <f>HYPERLINK("https://starylev.com.ua/bookstore/series--ilyustrovani-istoriyi-ta-kazky","ілюстровані історії та казки")</f>
        <v>ілюстровані історії та казки</v>
      </c>
      <c r="K108" s="158">
        <v>9786176793533</v>
      </c>
      <c r="L108" s="159">
        <v>2017</v>
      </c>
      <c r="M108" s="159" t="s">
        <v>2545</v>
      </c>
      <c r="N108" s="160" t="s">
        <v>2919</v>
      </c>
      <c r="O108" s="161" t="s">
        <v>2920</v>
      </c>
      <c r="P108" s="162">
        <v>153059</v>
      </c>
      <c r="Q108" s="163" t="s">
        <v>2921</v>
      </c>
      <c r="R108" s="164">
        <v>0.32</v>
      </c>
      <c r="S108" s="165">
        <v>48</v>
      </c>
      <c r="T108" s="157">
        <v>218</v>
      </c>
      <c r="U108" s="166">
        <v>254</v>
      </c>
      <c r="V108" s="165" t="s">
        <v>2922</v>
      </c>
      <c r="W108" s="165" t="s">
        <v>38</v>
      </c>
      <c r="X108" s="167"/>
    </row>
    <row r="109" spans="1:38" ht="11.25" customHeight="1" x14ac:dyDescent="0.3">
      <c r="A109" s="151">
        <v>1104</v>
      </c>
      <c r="B109" s="152" t="s">
        <v>2923</v>
      </c>
      <c r="C109" s="153">
        <v>20</v>
      </c>
      <c r="D109" s="154">
        <v>100</v>
      </c>
      <c r="E109" s="155"/>
      <c r="F109" s="156">
        <f t="shared" si="0"/>
        <v>0</v>
      </c>
      <c r="G109" s="157">
        <v>44539</v>
      </c>
      <c r="H109" s="155" t="s">
        <v>2521</v>
      </c>
      <c r="I109" s="152" t="s">
        <v>2092</v>
      </c>
      <c r="J109" s="152" t="str">
        <f>HYPERLINK("https://starylev.com.ua/bookstore/series--knygy-dlya-pidlitkiv","книжки для підлітків")</f>
        <v>книжки для підлітків</v>
      </c>
      <c r="K109" s="158">
        <v>9786176794196</v>
      </c>
      <c r="L109" s="159">
        <v>2017</v>
      </c>
      <c r="M109" s="159" t="s">
        <v>2652</v>
      </c>
      <c r="N109" s="160" t="s">
        <v>2546</v>
      </c>
      <c r="O109" s="161" t="s">
        <v>2924</v>
      </c>
      <c r="P109" s="162">
        <v>158804</v>
      </c>
      <c r="Q109" s="163" t="s">
        <v>2925</v>
      </c>
      <c r="R109" s="164">
        <v>0.19</v>
      </c>
      <c r="S109" s="165">
        <v>128</v>
      </c>
      <c r="T109" s="157">
        <v>130</v>
      </c>
      <c r="U109" s="166">
        <v>200</v>
      </c>
      <c r="V109" s="165" t="s">
        <v>223</v>
      </c>
      <c r="W109" s="165" t="s">
        <v>77</v>
      </c>
      <c r="X109" s="167"/>
    </row>
    <row r="110" spans="1:38" ht="11.25" customHeight="1" x14ac:dyDescent="0.3">
      <c r="A110" s="151">
        <v>1105</v>
      </c>
      <c r="B110" s="152" t="s">
        <v>2926</v>
      </c>
      <c r="C110" s="153">
        <v>5</v>
      </c>
      <c r="D110" s="154">
        <v>200</v>
      </c>
      <c r="E110" s="155"/>
      <c r="F110" s="156">
        <f t="shared" si="0"/>
        <v>0</v>
      </c>
      <c r="G110" s="157" t="s">
        <v>40</v>
      </c>
      <c r="H110" s="155" t="s">
        <v>2521</v>
      </c>
      <c r="I110" s="152" t="s">
        <v>2927</v>
      </c>
      <c r="J110" s="152" t="str">
        <f>HYPERLINK("https://starylev.com.ua/bookstore/series--mystectvo-i-kultura","мистецтво і культура")</f>
        <v>мистецтво і культура</v>
      </c>
      <c r="K110" s="158">
        <v>9786176792598</v>
      </c>
      <c r="L110" s="159">
        <v>2017</v>
      </c>
      <c r="M110" s="159" t="s">
        <v>2545</v>
      </c>
      <c r="N110" s="160" t="s">
        <v>67</v>
      </c>
      <c r="O110" s="161" t="s">
        <v>2928</v>
      </c>
      <c r="P110" s="162">
        <v>153055</v>
      </c>
      <c r="Q110" s="163" t="s">
        <v>2929</v>
      </c>
      <c r="R110" s="164">
        <v>0.85</v>
      </c>
      <c r="S110" s="165">
        <v>112</v>
      </c>
      <c r="T110" s="157">
        <v>265</v>
      </c>
      <c r="U110" s="166">
        <v>280</v>
      </c>
      <c r="V110" s="165" t="s">
        <v>2930</v>
      </c>
      <c r="W110" s="165" t="s">
        <v>38</v>
      </c>
      <c r="X110" s="167"/>
    </row>
    <row r="111" spans="1:38" ht="11.25" customHeight="1" x14ac:dyDescent="0.3">
      <c r="A111" s="151">
        <v>1106</v>
      </c>
      <c r="B111" s="169" t="s">
        <v>2931</v>
      </c>
      <c r="C111" s="153">
        <v>10</v>
      </c>
      <c r="D111" s="171">
        <v>180</v>
      </c>
      <c r="E111" s="155"/>
      <c r="F111" s="156">
        <f t="shared" si="0"/>
        <v>0</v>
      </c>
      <c r="G111" s="157" t="s">
        <v>40</v>
      </c>
      <c r="H111" s="155" t="s">
        <v>2521</v>
      </c>
      <c r="I111" s="168" t="s">
        <v>2932</v>
      </c>
      <c r="J111" s="168" t="s">
        <v>290</v>
      </c>
      <c r="K111" s="158">
        <v>9786176795612</v>
      </c>
      <c r="L111" s="159" t="s">
        <v>2544</v>
      </c>
      <c r="M111" s="159" t="s">
        <v>2522</v>
      </c>
      <c r="N111" s="160" t="s">
        <v>878</v>
      </c>
      <c r="O111" s="161" t="s">
        <v>2933</v>
      </c>
      <c r="P111" s="162">
        <v>213465</v>
      </c>
      <c r="Q111" s="163" t="s">
        <v>2934</v>
      </c>
      <c r="R111" s="164">
        <v>0.31</v>
      </c>
      <c r="S111" s="165">
        <v>296</v>
      </c>
      <c r="T111" s="157">
        <v>130</v>
      </c>
      <c r="U111" s="166">
        <v>200</v>
      </c>
      <c r="V111" s="165" t="s">
        <v>223</v>
      </c>
      <c r="W111" s="165" t="s">
        <v>77</v>
      </c>
      <c r="X111" s="167"/>
      <c r="Y111" s="167"/>
      <c r="Z111" s="167"/>
      <c r="AA111" s="167"/>
      <c r="AB111" s="167"/>
      <c r="AC111" s="167"/>
      <c r="AD111" s="167"/>
      <c r="AE111" s="167"/>
      <c r="AF111" s="167"/>
      <c r="AG111" s="167"/>
      <c r="AH111" s="167"/>
      <c r="AI111" s="167"/>
      <c r="AJ111" s="167"/>
      <c r="AK111" s="167"/>
      <c r="AL111" s="167"/>
    </row>
    <row r="112" spans="1:38" ht="11.25" customHeight="1" x14ac:dyDescent="0.3">
      <c r="A112" s="151">
        <v>1107</v>
      </c>
      <c r="B112" s="152" t="s">
        <v>2935</v>
      </c>
      <c r="C112" s="153">
        <v>10</v>
      </c>
      <c r="D112" s="154">
        <v>180</v>
      </c>
      <c r="E112" s="155"/>
      <c r="F112" s="156">
        <f t="shared" si="0"/>
        <v>0</v>
      </c>
      <c r="G112" s="157" t="s">
        <v>40</v>
      </c>
      <c r="H112" s="155" t="s">
        <v>2521</v>
      </c>
      <c r="I112" s="152" t="s">
        <v>2936</v>
      </c>
      <c r="J112" s="152" t="str">
        <f>HYPERLINK("https://starylev.com.ua/bookstore/series--korotka-proza-ta-eseyistyka","коротка проза та есеїстика")</f>
        <v>коротка проза та есеїстика</v>
      </c>
      <c r="K112" s="158">
        <v>9786176793298</v>
      </c>
      <c r="L112" s="159">
        <v>2017</v>
      </c>
      <c r="M112" s="159" t="s">
        <v>2570</v>
      </c>
      <c r="N112" s="160" t="s">
        <v>474</v>
      </c>
      <c r="O112" s="161" t="s">
        <v>2937</v>
      </c>
      <c r="P112" s="162">
        <v>159965</v>
      </c>
      <c r="Q112" s="163" t="s">
        <v>2938</v>
      </c>
      <c r="R112" s="164">
        <v>0.37</v>
      </c>
      <c r="S112" s="165">
        <v>352</v>
      </c>
      <c r="T112" s="157">
        <v>130</v>
      </c>
      <c r="U112" s="166">
        <v>200</v>
      </c>
      <c r="V112" s="165" t="s">
        <v>223</v>
      </c>
      <c r="W112" s="165" t="s">
        <v>77</v>
      </c>
      <c r="X112" s="167"/>
    </row>
    <row r="113" spans="1:38" ht="11.25" customHeight="1" x14ac:dyDescent="0.3">
      <c r="A113" s="151">
        <v>1108</v>
      </c>
      <c r="B113" s="152" t="s">
        <v>2939</v>
      </c>
      <c r="C113" s="153">
        <v>16</v>
      </c>
      <c r="D113" s="154">
        <v>100</v>
      </c>
      <c r="E113" s="155"/>
      <c r="F113" s="156">
        <f t="shared" si="0"/>
        <v>0</v>
      </c>
      <c r="G113" s="157">
        <v>44319</v>
      </c>
      <c r="H113" s="155" t="s">
        <v>2521</v>
      </c>
      <c r="I113" s="152" t="s">
        <v>980</v>
      </c>
      <c r="J113" s="152" t="str">
        <f>HYPERLINK("https://starylev.com.ua/bookstore/series--ilyustrovani-istoriyi-ta-kazky","ілюстровані історії та казки")</f>
        <v>ілюстровані історії та казки</v>
      </c>
      <c r="K113" s="158">
        <v>9786176796923</v>
      </c>
      <c r="L113" s="159" t="s">
        <v>2569</v>
      </c>
      <c r="M113" s="159" t="s">
        <v>1846</v>
      </c>
      <c r="N113" s="160" t="s">
        <v>2820</v>
      </c>
      <c r="O113" s="161" t="s">
        <v>2940</v>
      </c>
      <c r="P113" s="162">
        <v>143663</v>
      </c>
      <c r="Q113" s="163" t="s">
        <v>2941</v>
      </c>
      <c r="R113" s="164">
        <v>0.33</v>
      </c>
      <c r="S113" s="165">
        <v>36</v>
      </c>
      <c r="T113" s="157">
        <v>240</v>
      </c>
      <c r="U113" s="166">
        <v>210</v>
      </c>
      <c r="V113" s="165" t="s">
        <v>1667</v>
      </c>
      <c r="W113" s="165" t="s">
        <v>38</v>
      </c>
      <c r="X113" s="167"/>
    </row>
    <row r="114" spans="1:38" ht="11.25" customHeight="1" x14ac:dyDescent="0.3">
      <c r="A114" s="151">
        <v>1109</v>
      </c>
      <c r="B114" s="152" t="str">
        <f>HYPERLINK("https://starylev.com.ua/zagublenyy-ostriv-knyga-reportazhiv-z-okupovanogo-krymu","Книга Загублений острів")</f>
        <v>Книга Загублений острів</v>
      </c>
      <c r="C114" s="153">
        <v>10</v>
      </c>
      <c r="D114" s="154">
        <v>220</v>
      </c>
      <c r="E114" s="155"/>
      <c r="F114" s="156">
        <f t="shared" si="0"/>
        <v>0</v>
      </c>
      <c r="G114" s="157" t="s">
        <v>40</v>
      </c>
      <c r="H114" s="155" t="s">
        <v>2521</v>
      </c>
      <c r="I114" s="152" t="str">
        <f>HYPERLINK("https://starylev.com.ua/old-lion/author/gumenyuk-natalya","Гуменюк Наталія")</f>
        <v>Гуменюк Наталія</v>
      </c>
      <c r="J114" s="152" t="str">
        <f>HYPERLINK("https://starylev.com.ua/bookstore/series--korotka-proza-ta-eseyistyka","коротка проза та есеїстика")</f>
        <v>коротка проза та есеїстика</v>
      </c>
      <c r="K114" s="158">
        <v>9786176795940</v>
      </c>
      <c r="L114" s="159" t="s">
        <v>2544</v>
      </c>
      <c r="M114" s="159" t="s">
        <v>1850</v>
      </c>
      <c r="N114" s="160" t="s">
        <v>275</v>
      </c>
      <c r="O114" s="161" t="s">
        <v>276</v>
      </c>
      <c r="P114" s="162">
        <v>205879</v>
      </c>
      <c r="Q114" s="163" t="s">
        <v>277</v>
      </c>
      <c r="R114" s="164">
        <v>0.435</v>
      </c>
      <c r="S114" s="165">
        <v>312</v>
      </c>
      <c r="T114" s="157">
        <v>145</v>
      </c>
      <c r="U114" s="166">
        <v>200</v>
      </c>
      <c r="V114" s="165" t="s">
        <v>132</v>
      </c>
      <c r="W114" s="165" t="s">
        <v>77</v>
      </c>
      <c r="X114" s="167"/>
    </row>
    <row r="115" spans="1:38" ht="11.25" customHeight="1" x14ac:dyDescent="0.3">
      <c r="A115" s="151">
        <v>1110</v>
      </c>
      <c r="B115" s="169" t="s">
        <v>2942</v>
      </c>
      <c r="C115" s="153">
        <v>10</v>
      </c>
      <c r="D115" s="170">
        <v>180</v>
      </c>
      <c r="E115" s="155"/>
      <c r="F115" s="156">
        <f t="shared" si="0"/>
        <v>0</v>
      </c>
      <c r="G115" s="172" t="s">
        <v>1315</v>
      </c>
      <c r="H115" s="155" t="s">
        <v>2521</v>
      </c>
      <c r="I115" s="168" t="s">
        <v>2943</v>
      </c>
      <c r="J115" s="168" t="s">
        <v>1571</v>
      </c>
      <c r="K115" s="158">
        <v>9786176790884</v>
      </c>
      <c r="L115" s="159">
        <v>2014</v>
      </c>
      <c r="M115" s="159" t="s">
        <v>2522</v>
      </c>
      <c r="N115" s="160" t="s">
        <v>1572</v>
      </c>
      <c r="O115" s="161" t="s">
        <v>2944</v>
      </c>
      <c r="P115" s="162">
        <v>87104</v>
      </c>
      <c r="Q115" s="163" t="s">
        <v>2945</v>
      </c>
      <c r="R115" s="164">
        <v>0.34499999999999997</v>
      </c>
      <c r="S115" s="165">
        <v>48</v>
      </c>
      <c r="T115" s="157">
        <v>240</v>
      </c>
      <c r="U115" s="166">
        <v>210</v>
      </c>
      <c r="V115" s="165" t="s">
        <v>1667</v>
      </c>
      <c r="W115" s="165" t="s">
        <v>38</v>
      </c>
      <c r="X115" s="167"/>
      <c r="Y115" s="167"/>
      <c r="Z115" s="167"/>
      <c r="AA115" s="167"/>
      <c r="AB115" s="167"/>
      <c r="AC115" s="167"/>
      <c r="AD115" s="167"/>
      <c r="AE115" s="167"/>
      <c r="AF115" s="167"/>
      <c r="AG115" s="167"/>
      <c r="AH115" s="167"/>
      <c r="AI115" s="167"/>
      <c r="AJ115" s="167"/>
      <c r="AK115" s="167"/>
      <c r="AL115" s="167"/>
    </row>
    <row r="116" spans="1:38" ht="11.25" customHeight="1" x14ac:dyDescent="0.3">
      <c r="A116" s="151">
        <v>1111</v>
      </c>
      <c r="B116" s="152" t="s">
        <v>2946</v>
      </c>
      <c r="C116" s="153">
        <v>10</v>
      </c>
      <c r="D116" s="154">
        <v>180</v>
      </c>
      <c r="E116" s="155"/>
      <c r="F116" s="156">
        <f t="shared" si="0"/>
        <v>0</v>
      </c>
      <c r="G116" s="157">
        <v>44319</v>
      </c>
      <c r="H116" s="155" t="s">
        <v>2521</v>
      </c>
      <c r="I116" s="152" t="s">
        <v>2625</v>
      </c>
      <c r="J116" s="152" t="str">
        <f>HYPERLINK("https://starylev.com.ua/bookstore/series--knygy-kartynky","дитячі книжки-картинки")</f>
        <v>дитячі книжки-картинки</v>
      </c>
      <c r="K116" s="158">
        <v>9786176790525</v>
      </c>
      <c r="L116" s="159">
        <v>2014</v>
      </c>
      <c r="M116" s="159" t="s">
        <v>2672</v>
      </c>
      <c r="N116" s="160" t="s">
        <v>2626</v>
      </c>
      <c r="O116" s="161" t="s">
        <v>2947</v>
      </c>
      <c r="P116" s="162">
        <v>79479</v>
      </c>
      <c r="Q116" s="163" t="s">
        <v>2948</v>
      </c>
      <c r="R116" s="164">
        <v>0.38</v>
      </c>
      <c r="S116" s="165">
        <v>40</v>
      </c>
      <c r="T116" s="157">
        <v>254</v>
      </c>
      <c r="U116" s="166">
        <v>254</v>
      </c>
      <c r="V116" s="165" t="s">
        <v>1246</v>
      </c>
      <c r="W116" s="165" t="s">
        <v>38</v>
      </c>
      <c r="X116" s="167"/>
    </row>
    <row r="117" spans="1:38" ht="11.25" customHeight="1" x14ac:dyDescent="0.3">
      <c r="A117" s="151">
        <v>1112</v>
      </c>
      <c r="B117" s="152" t="s">
        <v>2949</v>
      </c>
      <c r="C117" s="153">
        <v>6</v>
      </c>
      <c r="D117" s="154">
        <v>250</v>
      </c>
      <c r="E117" s="155"/>
      <c r="F117" s="156">
        <f t="shared" si="0"/>
        <v>0</v>
      </c>
      <c r="G117" s="157" t="s">
        <v>40</v>
      </c>
      <c r="H117" s="155" t="s">
        <v>2521</v>
      </c>
      <c r="I117" s="152" t="s">
        <v>2950</v>
      </c>
      <c r="J117" s="152" t="str">
        <f>HYPERLINK("https://starylev.com.ua/bookstore/series--biografiyi-ta-memuary","біографії та мемуари")</f>
        <v>біографії та мемуари</v>
      </c>
      <c r="K117" s="158">
        <v>9786176799375</v>
      </c>
      <c r="L117" s="159" t="s">
        <v>577</v>
      </c>
      <c r="M117" s="159" t="s">
        <v>2346</v>
      </c>
      <c r="N117" s="160" t="s">
        <v>213</v>
      </c>
      <c r="O117" s="161" t="s">
        <v>2951</v>
      </c>
      <c r="P117" s="162">
        <v>156835</v>
      </c>
      <c r="Q117" s="163" t="s">
        <v>2952</v>
      </c>
      <c r="R117" s="164">
        <v>0.78</v>
      </c>
      <c r="S117" s="165">
        <v>320</v>
      </c>
      <c r="T117" s="157">
        <v>165</v>
      </c>
      <c r="U117" s="166">
        <v>215</v>
      </c>
      <c r="V117" s="165" t="s">
        <v>108</v>
      </c>
      <c r="W117" s="165" t="s">
        <v>77</v>
      </c>
      <c r="X117" s="167"/>
    </row>
    <row r="118" spans="1:38" ht="11.25" customHeight="1" x14ac:dyDescent="0.3">
      <c r="A118" s="151">
        <v>1113</v>
      </c>
      <c r="B118" s="152" t="s">
        <v>2953</v>
      </c>
      <c r="C118" s="153">
        <v>20</v>
      </c>
      <c r="D118" s="154">
        <v>100</v>
      </c>
      <c r="E118" s="155"/>
      <c r="F118" s="156">
        <f t="shared" si="0"/>
        <v>0</v>
      </c>
      <c r="G118" s="157">
        <v>44539</v>
      </c>
      <c r="H118" s="155" t="s">
        <v>2521</v>
      </c>
      <c r="I118" s="152" t="s">
        <v>2092</v>
      </c>
      <c r="J118" s="152" t="str">
        <f>HYPERLINK("https://starylev.com.ua/bookstore/series--dytyachi-knygy-dlya-chytannya","дитячі книжки для читання")</f>
        <v>дитячі книжки для читання</v>
      </c>
      <c r="K118" s="158">
        <v>9786176796763</v>
      </c>
      <c r="L118" s="159" t="s">
        <v>2569</v>
      </c>
      <c r="M118" s="159" t="s">
        <v>2551</v>
      </c>
      <c r="N118" s="160" t="s">
        <v>2661</v>
      </c>
      <c r="O118" s="161" t="s">
        <v>2954</v>
      </c>
      <c r="P118" s="162">
        <v>191562</v>
      </c>
      <c r="Q118" s="163" t="s">
        <v>2955</v>
      </c>
      <c r="R118" s="164">
        <v>0.22</v>
      </c>
      <c r="S118" s="165">
        <v>136</v>
      </c>
      <c r="T118" s="157">
        <v>130</v>
      </c>
      <c r="U118" s="166">
        <v>200</v>
      </c>
      <c r="V118" s="165" t="s">
        <v>223</v>
      </c>
      <c r="W118" s="165" t="s">
        <v>77</v>
      </c>
      <c r="X118" s="167"/>
    </row>
    <row r="119" spans="1:38" ht="11.25" customHeight="1" x14ac:dyDescent="0.3">
      <c r="A119" s="151">
        <v>1114</v>
      </c>
      <c r="B119" s="152" t="s">
        <v>2956</v>
      </c>
      <c r="C119" s="153">
        <v>10</v>
      </c>
      <c r="D119" s="154">
        <v>100</v>
      </c>
      <c r="E119" s="155"/>
      <c r="F119" s="156">
        <f t="shared" si="0"/>
        <v>0</v>
      </c>
      <c r="G119" s="157">
        <v>44319</v>
      </c>
      <c r="H119" s="155" t="s">
        <v>2521</v>
      </c>
      <c r="I119" s="152" t="s">
        <v>1538</v>
      </c>
      <c r="J119" s="152" t="str">
        <f>HYPERLINK("https://starylev.com.ua/bookstore/series--ilyustrovani-istoriyi-ta-kazky","ілюстровані історії та казки")</f>
        <v>ілюстровані історії та казки</v>
      </c>
      <c r="K119" s="158">
        <v>9786176791485</v>
      </c>
      <c r="L119" s="159">
        <v>2016</v>
      </c>
      <c r="M119" s="159" t="s">
        <v>1846</v>
      </c>
      <c r="N119" s="160" t="s">
        <v>2820</v>
      </c>
      <c r="O119" s="161" t="s">
        <v>2957</v>
      </c>
      <c r="P119" s="162">
        <v>126750</v>
      </c>
      <c r="Q119" s="163" t="s">
        <v>2958</v>
      </c>
      <c r="R119" s="164">
        <v>0.33900000000000002</v>
      </c>
      <c r="S119" s="165">
        <v>48</v>
      </c>
      <c r="T119" s="157">
        <v>220</v>
      </c>
      <c r="U119" s="166">
        <v>220</v>
      </c>
      <c r="V119" s="165" t="s">
        <v>1160</v>
      </c>
      <c r="W119" s="165" t="s">
        <v>38</v>
      </c>
      <c r="X119" s="167"/>
    </row>
    <row r="120" spans="1:38" ht="11.25" customHeight="1" x14ac:dyDescent="0.3">
      <c r="A120" s="151">
        <v>1115</v>
      </c>
      <c r="B120" s="169" t="s">
        <v>2959</v>
      </c>
      <c r="C120" s="153">
        <v>12</v>
      </c>
      <c r="D120" s="171">
        <v>180</v>
      </c>
      <c r="E120" s="155"/>
      <c r="F120" s="156">
        <f t="shared" si="0"/>
        <v>0</v>
      </c>
      <c r="G120" s="172" t="s">
        <v>1134</v>
      </c>
      <c r="H120" s="155" t="s">
        <v>2521</v>
      </c>
      <c r="I120" s="168" t="s">
        <v>2236</v>
      </c>
      <c r="J120" s="168" t="s">
        <v>2621</v>
      </c>
      <c r="K120" s="158">
        <v>9786176796909</v>
      </c>
      <c r="L120" s="159" t="s">
        <v>2569</v>
      </c>
      <c r="M120" s="159" t="s">
        <v>1846</v>
      </c>
      <c r="N120" s="160" t="s">
        <v>2661</v>
      </c>
      <c r="O120" s="161" t="s">
        <v>2960</v>
      </c>
      <c r="P120" s="162">
        <v>143057</v>
      </c>
      <c r="Q120" s="163" t="s">
        <v>2961</v>
      </c>
      <c r="R120" s="164">
        <v>0.36</v>
      </c>
      <c r="S120" s="165">
        <v>288</v>
      </c>
      <c r="T120" s="157">
        <v>145</v>
      </c>
      <c r="U120" s="166">
        <v>200</v>
      </c>
      <c r="V120" s="165" t="s">
        <v>132</v>
      </c>
      <c r="W120" s="165" t="s">
        <v>77</v>
      </c>
      <c r="X120" s="167"/>
      <c r="Y120" s="167"/>
      <c r="Z120" s="167"/>
      <c r="AA120" s="167"/>
      <c r="AB120" s="167"/>
      <c r="AC120" s="167"/>
      <c r="AD120" s="167"/>
      <c r="AE120" s="167"/>
      <c r="AF120" s="167"/>
      <c r="AG120" s="167"/>
      <c r="AH120" s="167"/>
      <c r="AI120" s="167"/>
      <c r="AJ120" s="167"/>
      <c r="AK120" s="167"/>
      <c r="AL120" s="167"/>
    </row>
    <row r="121" spans="1:38" ht="11.25" customHeight="1" x14ac:dyDescent="0.3">
      <c r="A121" s="151">
        <v>1116</v>
      </c>
      <c r="B121" s="152" t="str">
        <f>HYPERLINK("https://starylev.com.ua/zacharovanyy-lis","Книга Зачарований ліс")</f>
        <v>Книга Зачарований ліс</v>
      </c>
      <c r="C121" s="153">
        <v>10</v>
      </c>
      <c r="D121" s="154">
        <v>180</v>
      </c>
      <c r="E121" s="155"/>
      <c r="F121" s="156">
        <f t="shared" si="0"/>
        <v>0</v>
      </c>
      <c r="G121" s="157" t="s">
        <v>40</v>
      </c>
      <c r="H121" s="155" t="s">
        <v>2521</v>
      </c>
      <c r="I121" s="152" t="s">
        <v>72</v>
      </c>
      <c r="J121" s="152" t="str">
        <f>HYPERLINK("https://starylev.com.ua/bookstore/series--albomy-ta-art-buky","альбоми та арт-буки")</f>
        <v>альбоми та арт-буки</v>
      </c>
      <c r="K121" s="158">
        <v>9786176791157</v>
      </c>
      <c r="L121" s="159" t="s">
        <v>1583</v>
      </c>
      <c r="M121" s="159" t="s">
        <v>1850</v>
      </c>
      <c r="N121" s="160" t="s">
        <v>73</v>
      </c>
      <c r="O121" s="161" t="s">
        <v>2962</v>
      </c>
      <c r="P121" s="162">
        <v>99929</v>
      </c>
      <c r="Q121" s="163" t="s">
        <v>2963</v>
      </c>
      <c r="R121" s="164">
        <v>0.47499999999999998</v>
      </c>
      <c r="S121" s="165">
        <v>96</v>
      </c>
      <c r="T121" s="157">
        <v>250</v>
      </c>
      <c r="U121" s="166">
        <v>250</v>
      </c>
      <c r="V121" s="165" t="s">
        <v>76</v>
      </c>
      <c r="W121" s="165" t="s">
        <v>77</v>
      </c>
      <c r="X121" s="167"/>
    </row>
    <row r="122" spans="1:38" ht="11.25" customHeight="1" x14ac:dyDescent="0.3">
      <c r="A122" s="151">
        <v>1117</v>
      </c>
      <c r="B122" s="152" t="s">
        <v>2964</v>
      </c>
      <c r="C122" s="153">
        <v>10</v>
      </c>
      <c r="D122" s="154">
        <v>200</v>
      </c>
      <c r="E122" s="155"/>
      <c r="F122" s="156">
        <f t="shared" si="0"/>
        <v>0</v>
      </c>
      <c r="G122" s="157" t="s">
        <v>40</v>
      </c>
      <c r="H122" s="155" t="s">
        <v>2521</v>
      </c>
      <c r="I122" s="168" t="s">
        <v>2965</v>
      </c>
      <c r="J122" s="152" t="str">
        <f>HYPERLINK("https://starylev.com.ua/bookstore/series--hudozhnya-proza","художня проза")</f>
        <v>художня проза</v>
      </c>
      <c r="K122" s="158">
        <v>9786176792277</v>
      </c>
      <c r="L122" s="159">
        <v>2016</v>
      </c>
      <c r="M122" s="159" t="s">
        <v>2551</v>
      </c>
      <c r="N122" s="160" t="s">
        <v>291</v>
      </c>
      <c r="O122" s="161" t="s">
        <v>2966</v>
      </c>
      <c r="P122" s="162">
        <v>121674</v>
      </c>
      <c r="Q122" s="163" t="s">
        <v>2967</v>
      </c>
      <c r="R122" s="164">
        <v>0.43</v>
      </c>
      <c r="S122" s="165">
        <v>420</v>
      </c>
      <c r="T122" s="157">
        <v>130</v>
      </c>
      <c r="U122" s="166">
        <v>200</v>
      </c>
      <c r="V122" s="165" t="s">
        <v>223</v>
      </c>
      <c r="W122" s="165" t="s">
        <v>77</v>
      </c>
      <c r="X122" s="167"/>
    </row>
    <row r="123" spans="1:38" ht="11.25" customHeight="1" x14ac:dyDescent="0.3">
      <c r="A123" s="151">
        <v>1118</v>
      </c>
      <c r="B123" s="152" t="s">
        <v>2968</v>
      </c>
      <c r="C123" s="153">
        <v>8</v>
      </c>
      <c r="D123" s="154">
        <v>150</v>
      </c>
      <c r="E123" s="155"/>
      <c r="F123" s="156">
        <f t="shared" si="0"/>
        <v>0</v>
      </c>
      <c r="G123" s="157" t="s">
        <v>40</v>
      </c>
      <c r="H123" s="155" t="s">
        <v>2521</v>
      </c>
      <c r="I123" s="152" t="s">
        <v>2969</v>
      </c>
      <c r="J123" s="152" t="str">
        <f>HYPERLINK("https://starylev.com.ua/bookstore/series--korotka-proza-ta-eseyistyka","коротка проза та есеїстика")</f>
        <v>коротка проза та есеїстика</v>
      </c>
      <c r="K123" s="158">
        <v>9786176796770</v>
      </c>
      <c r="L123" s="159" t="s">
        <v>2569</v>
      </c>
      <c r="M123" s="159" t="s">
        <v>1846</v>
      </c>
      <c r="N123" s="160" t="s">
        <v>474</v>
      </c>
      <c r="O123" s="161" t="s">
        <v>2970</v>
      </c>
      <c r="P123" s="162">
        <v>143055</v>
      </c>
      <c r="Q123" s="163" t="s">
        <v>2971</v>
      </c>
      <c r="R123" s="164">
        <v>0.5</v>
      </c>
      <c r="S123" s="165">
        <v>368</v>
      </c>
      <c r="T123" s="157">
        <v>145</v>
      </c>
      <c r="U123" s="166">
        <v>200</v>
      </c>
      <c r="V123" s="165" t="s">
        <v>132</v>
      </c>
      <c r="W123" s="165" t="s">
        <v>77</v>
      </c>
      <c r="X123" s="167"/>
    </row>
    <row r="124" spans="1:38" ht="11.25" customHeight="1" x14ac:dyDescent="0.3">
      <c r="A124" s="151">
        <v>1119</v>
      </c>
      <c r="B124" s="152" t="s">
        <v>2972</v>
      </c>
      <c r="C124" s="153">
        <v>8</v>
      </c>
      <c r="D124" s="154">
        <v>180</v>
      </c>
      <c r="E124" s="155"/>
      <c r="F124" s="156">
        <f t="shared" si="0"/>
        <v>0</v>
      </c>
      <c r="G124" s="157" t="s">
        <v>40</v>
      </c>
      <c r="H124" s="155" t="s">
        <v>2521</v>
      </c>
      <c r="I124" s="168" t="s">
        <v>2797</v>
      </c>
      <c r="J124" s="152" t="str">
        <f>HYPERLINK("https://starylev.com.ua/bookstore/series--hudozhnya-proza","художня проза")</f>
        <v>художня проза</v>
      </c>
      <c r="K124" s="158">
        <v>9786176796992</v>
      </c>
      <c r="L124" s="159" t="s">
        <v>2569</v>
      </c>
      <c r="M124" s="159" t="s">
        <v>2570</v>
      </c>
      <c r="N124" s="160" t="s">
        <v>878</v>
      </c>
      <c r="O124" s="161" t="s">
        <v>2973</v>
      </c>
      <c r="P124" s="162">
        <v>146898</v>
      </c>
      <c r="Q124" s="163" t="s">
        <v>2974</v>
      </c>
      <c r="R124" s="164">
        <v>0.47</v>
      </c>
      <c r="S124" s="165">
        <v>496</v>
      </c>
      <c r="T124" s="157">
        <v>130</v>
      </c>
      <c r="U124" s="166">
        <v>200</v>
      </c>
      <c r="V124" s="165" t="s">
        <v>223</v>
      </c>
      <c r="W124" s="165" t="s">
        <v>77</v>
      </c>
      <c r="X124" s="167"/>
    </row>
    <row r="125" spans="1:38" ht="11.25" customHeight="1" x14ac:dyDescent="0.3">
      <c r="A125" s="151">
        <v>1120</v>
      </c>
      <c r="B125" s="152" t="s">
        <v>2975</v>
      </c>
      <c r="C125" s="153">
        <v>20</v>
      </c>
      <c r="D125" s="154">
        <v>120</v>
      </c>
      <c r="E125" s="155"/>
      <c r="F125" s="156">
        <f t="shared" si="0"/>
        <v>0</v>
      </c>
      <c r="G125" s="157" t="s">
        <v>40</v>
      </c>
      <c r="H125" s="155" t="s">
        <v>2521</v>
      </c>
      <c r="I125" s="152" t="s">
        <v>484</v>
      </c>
      <c r="J125" s="152" t="str">
        <f>HYPERLINK("https://starylev.com.ua/bookstore/series--korotka-proza-ta-eseyistyka","коротка проза та есеїстика")</f>
        <v>коротка проза та есеїстика</v>
      </c>
      <c r="K125" s="158">
        <v>9786176793045</v>
      </c>
      <c r="L125" s="159">
        <v>2016</v>
      </c>
      <c r="M125" s="159" t="s">
        <v>2570</v>
      </c>
      <c r="N125" s="160" t="s">
        <v>275</v>
      </c>
      <c r="O125" s="161" t="s">
        <v>2976</v>
      </c>
      <c r="P125" s="162">
        <v>141066</v>
      </c>
      <c r="Q125" s="163" t="s">
        <v>2977</v>
      </c>
      <c r="R125" s="164">
        <v>0.25</v>
      </c>
      <c r="S125" s="165">
        <v>176</v>
      </c>
      <c r="T125" s="157">
        <v>130</v>
      </c>
      <c r="U125" s="166">
        <v>200</v>
      </c>
      <c r="V125" s="165" t="s">
        <v>223</v>
      </c>
      <c r="W125" s="165" t="s">
        <v>77</v>
      </c>
      <c r="X125" s="167"/>
    </row>
    <row r="126" spans="1:38" ht="11.25" customHeight="1" x14ac:dyDescent="0.3">
      <c r="A126" s="151">
        <v>1121</v>
      </c>
      <c r="B126" s="152" t="s">
        <v>2978</v>
      </c>
      <c r="C126" s="153">
        <v>10</v>
      </c>
      <c r="D126" s="154">
        <v>200</v>
      </c>
      <c r="E126" s="155"/>
      <c r="F126" s="156">
        <f t="shared" si="0"/>
        <v>0</v>
      </c>
      <c r="G126" s="157">
        <v>44319</v>
      </c>
      <c r="H126" s="155" t="s">
        <v>2521</v>
      </c>
      <c r="I126" s="168" t="s">
        <v>2979</v>
      </c>
      <c r="J126" s="152" t="str">
        <f>HYPERLINK("https://starylev.com.ua/bookstore/series--knygy-kartynky","дитячі книжки-картинки")</f>
        <v>дитячі книжки-картинки</v>
      </c>
      <c r="K126" s="158">
        <v>9786176795582</v>
      </c>
      <c r="L126" s="159">
        <v>2018</v>
      </c>
      <c r="M126" s="159" t="s">
        <v>2527</v>
      </c>
      <c r="N126" s="160" t="s">
        <v>1239</v>
      </c>
      <c r="O126" s="161" t="s">
        <v>2980</v>
      </c>
      <c r="P126" s="162">
        <v>179413</v>
      </c>
      <c r="Q126" s="163" t="s">
        <v>2981</v>
      </c>
      <c r="R126" s="164">
        <v>0.37</v>
      </c>
      <c r="S126" s="165">
        <v>28</v>
      </c>
      <c r="T126" s="157">
        <v>220</v>
      </c>
      <c r="U126" s="166">
        <v>290</v>
      </c>
      <c r="V126" s="165" t="s">
        <v>1177</v>
      </c>
      <c r="W126" s="165" t="s">
        <v>38</v>
      </c>
      <c r="X126" s="167"/>
    </row>
    <row r="127" spans="1:38" ht="11.25" customHeight="1" x14ac:dyDescent="0.3">
      <c r="A127" s="151">
        <v>1122</v>
      </c>
      <c r="B127" s="152" t="s">
        <v>2982</v>
      </c>
      <c r="C127" s="153">
        <v>10</v>
      </c>
      <c r="D127" s="154">
        <v>280</v>
      </c>
      <c r="E127" s="155"/>
      <c r="F127" s="156">
        <f t="shared" si="0"/>
        <v>0</v>
      </c>
      <c r="G127" s="157" t="s">
        <v>30</v>
      </c>
      <c r="H127" s="155" t="s">
        <v>2521</v>
      </c>
      <c r="I127" s="152" t="s">
        <v>2983</v>
      </c>
      <c r="J127" s="152" t="str">
        <f>HYPERLINK("https://starylev.com.ua/bookstore/series--mystectvo-i-kultura","мистецтво і культура")</f>
        <v>мистецтво і культура</v>
      </c>
      <c r="K127" s="158">
        <v>9786176795513</v>
      </c>
      <c r="L127" s="159" t="s">
        <v>2569</v>
      </c>
      <c r="M127" s="159" t="s">
        <v>2527</v>
      </c>
      <c r="N127" s="160" t="s">
        <v>420</v>
      </c>
      <c r="O127" s="161" t="s">
        <v>2984</v>
      </c>
      <c r="P127" s="162">
        <v>149036</v>
      </c>
      <c r="Q127" s="163" t="s">
        <v>2985</v>
      </c>
      <c r="R127" s="164">
        <v>0.4</v>
      </c>
      <c r="S127" s="165">
        <v>112</v>
      </c>
      <c r="T127" s="157">
        <v>185</v>
      </c>
      <c r="U127" s="166">
        <v>245</v>
      </c>
      <c r="V127" s="165" t="s">
        <v>2986</v>
      </c>
      <c r="W127" s="165" t="s">
        <v>38</v>
      </c>
      <c r="X127" s="167"/>
    </row>
    <row r="128" spans="1:38" ht="11.25" customHeight="1" x14ac:dyDescent="0.3">
      <c r="A128" s="151">
        <v>1123</v>
      </c>
      <c r="B128" s="152" t="s">
        <v>2987</v>
      </c>
      <c r="C128" s="153">
        <v>8</v>
      </c>
      <c r="D128" s="154">
        <v>200</v>
      </c>
      <c r="E128" s="155"/>
      <c r="F128" s="156">
        <f t="shared" si="0"/>
        <v>0</v>
      </c>
      <c r="G128" s="157" t="s">
        <v>40</v>
      </c>
      <c r="H128" s="155" t="s">
        <v>2521</v>
      </c>
      <c r="I128" s="168" t="s">
        <v>2988</v>
      </c>
      <c r="J128" s="152" t="str">
        <f>HYPERLINK("https://starylev.com.ua/bookstore/series--hudozhnya-proza","художня проза")</f>
        <v>художня проза</v>
      </c>
      <c r="K128" s="158">
        <v>9786176794301</v>
      </c>
      <c r="L128" s="159">
        <v>2018</v>
      </c>
      <c r="M128" s="159" t="s">
        <v>1846</v>
      </c>
      <c r="N128" s="160" t="s">
        <v>878</v>
      </c>
      <c r="O128" s="161" t="s">
        <v>2989</v>
      </c>
      <c r="P128" s="162">
        <v>173291</v>
      </c>
      <c r="Q128" s="163" t="s">
        <v>2990</v>
      </c>
      <c r="R128" s="164">
        <v>0.5</v>
      </c>
      <c r="S128" s="165">
        <v>528</v>
      </c>
      <c r="T128" s="157">
        <v>130</v>
      </c>
      <c r="U128" s="166">
        <v>200</v>
      </c>
      <c r="V128" s="165" t="s">
        <v>223</v>
      </c>
      <c r="W128" s="165" t="s">
        <v>77</v>
      </c>
      <c r="X128" s="167"/>
    </row>
    <row r="129" spans="1:38" ht="11.25" customHeight="1" x14ac:dyDescent="0.3">
      <c r="A129" s="151">
        <v>1124</v>
      </c>
      <c r="B129" s="169" t="s">
        <v>2991</v>
      </c>
      <c r="C129" s="153">
        <v>10</v>
      </c>
      <c r="D129" s="170">
        <v>150</v>
      </c>
      <c r="E129" s="155"/>
      <c r="F129" s="156">
        <f t="shared" si="0"/>
        <v>0</v>
      </c>
      <c r="G129" s="157" t="s">
        <v>40</v>
      </c>
      <c r="H129" s="155" t="s">
        <v>2521</v>
      </c>
      <c r="I129" s="168" t="s">
        <v>2992</v>
      </c>
      <c r="J129" s="168" t="s">
        <v>532</v>
      </c>
      <c r="K129" s="158">
        <v>9786176798675</v>
      </c>
      <c r="L129" s="159" t="s">
        <v>577</v>
      </c>
      <c r="M129" s="159" t="s">
        <v>1850</v>
      </c>
      <c r="N129" s="160" t="s">
        <v>532</v>
      </c>
      <c r="O129" s="161" t="s">
        <v>2993</v>
      </c>
      <c r="P129" s="162">
        <v>143647</v>
      </c>
      <c r="Q129" s="163" t="s">
        <v>2994</v>
      </c>
      <c r="R129" s="164">
        <v>0.42499999999999999</v>
      </c>
      <c r="S129" s="165">
        <v>288</v>
      </c>
      <c r="T129" s="157">
        <v>125</v>
      </c>
      <c r="U129" s="166">
        <v>165</v>
      </c>
      <c r="V129" s="165" t="s">
        <v>535</v>
      </c>
      <c r="W129" s="165" t="s">
        <v>38</v>
      </c>
      <c r="X129" s="167"/>
      <c r="Y129" s="167"/>
      <c r="Z129" s="167"/>
      <c r="AA129" s="167"/>
      <c r="AB129" s="167"/>
      <c r="AC129" s="167"/>
      <c r="AD129" s="167"/>
      <c r="AE129" s="167"/>
      <c r="AF129" s="167"/>
      <c r="AG129" s="167"/>
      <c r="AH129" s="167"/>
      <c r="AI129" s="167"/>
      <c r="AJ129" s="167"/>
      <c r="AK129" s="167"/>
      <c r="AL129" s="167"/>
    </row>
    <row r="130" spans="1:38" ht="11.25" customHeight="1" x14ac:dyDescent="0.3">
      <c r="A130" s="151">
        <v>1125</v>
      </c>
      <c r="B130" s="152" t="s">
        <v>2995</v>
      </c>
      <c r="C130" s="153">
        <v>10</v>
      </c>
      <c r="D130" s="154">
        <v>200</v>
      </c>
      <c r="E130" s="155"/>
      <c r="F130" s="156">
        <f t="shared" si="0"/>
        <v>0</v>
      </c>
      <c r="G130" s="157" t="s">
        <v>40</v>
      </c>
      <c r="H130" s="155" t="s">
        <v>2521</v>
      </c>
      <c r="I130" s="168" t="s">
        <v>2996</v>
      </c>
      <c r="J130" s="152" t="str">
        <f>HYPERLINK("https://starylev.com.ua/bookstore/series--hudozhnya-proza","художня проза")</f>
        <v>художня проза</v>
      </c>
      <c r="K130" s="158">
        <v>9786176795414</v>
      </c>
      <c r="L130" s="159">
        <v>2018</v>
      </c>
      <c r="M130" s="159" t="s">
        <v>2522</v>
      </c>
      <c r="N130" s="160" t="s">
        <v>878</v>
      </c>
      <c r="O130" s="161" t="s">
        <v>2997</v>
      </c>
      <c r="P130" s="162">
        <v>180039</v>
      </c>
      <c r="Q130" s="163" t="s">
        <v>2998</v>
      </c>
      <c r="R130" s="164">
        <v>0.44</v>
      </c>
      <c r="S130" s="165">
        <v>440</v>
      </c>
      <c r="T130" s="157">
        <v>130</v>
      </c>
      <c r="U130" s="166">
        <v>200</v>
      </c>
      <c r="V130" s="165" t="s">
        <v>223</v>
      </c>
      <c r="W130" s="165" t="s">
        <v>77</v>
      </c>
      <c r="X130" s="167"/>
    </row>
    <row r="131" spans="1:38" ht="11.25" customHeight="1" x14ac:dyDescent="0.3">
      <c r="A131" s="151">
        <v>1126</v>
      </c>
      <c r="B131" s="152" t="s">
        <v>2999</v>
      </c>
      <c r="C131" s="153">
        <v>4</v>
      </c>
      <c r="D131" s="154">
        <v>450</v>
      </c>
      <c r="E131" s="155"/>
      <c r="F131" s="156">
        <f t="shared" si="0"/>
        <v>0</v>
      </c>
      <c r="G131" s="157" t="s">
        <v>30</v>
      </c>
      <c r="H131" s="155" t="s">
        <v>2521</v>
      </c>
      <c r="I131" s="168" t="s">
        <v>3000</v>
      </c>
      <c r="J131" s="152" t="str">
        <f>HYPERLINK("https://starylev.com.ua/bookstore/tag--178","дитячі пізнавальні книжки")</f>
        <v>дитячі пізнавальні книжки</v>
      </c>
      <c r="K131" s="158">
        <v>9786176795711</v>
      </c>
      <c r="L131" s="159">
        <v>2018</v>
      </c>
      <c r="M131" s="159" t="s">
        <v>2598</v>
      </c>
      <c r="N131" s="160" t="s">
        <v>976</v>
      </c>
      <c r="O131" s="161" t="s">
        <v>3001</v>
      </c>
      <c r="P131" s="162">
        <v>183124</v>
      </c>
      <c r="Q131" s="163" t="s">
        <v>3002</v>
      </c>
      <c r="R131" s="164">
        <v>1.23</v>
      </c>
      <c r="S131" s="165">
        <v>100</v>
      </c>
      <c r="T131" s="157">
        <v>270</v>
      </c>
      <c r="U131" s="166">
        <v>370</v>
      </c>
      <c r="V131" s="165" t="s">
        <v>2586</v>
      </c>
      <c r="W131" s="165" t="s">
        <v>38</v>
      </c>
      <c r="X131" s="167"/>
    </row>
    <row r="132" spans="1:38" ht="11.25" customHeight="1" x14ac:dyDescent="0.3">
      <c r="A132" s="151">
        <v>1127</v>
      </c>
      <c r="B132" s="169" t="s">
        <v>3003</v>
      </c>
      <c r="C132" s="153">
        <v>10</v>
      </c>
      <c r="D132" s="170">
        <v>150</v>
      </c>
      <c r="E132" s="155"/>
      <c r="F132" s="156">
        <f t="shared" si="0"/>
        <v>0</v>
      </c>
      <c r="G132" s="172" t="s">
        <v>1315</v>
      </c>
      <c r="H132" s="155" t="s">
        <v>2521</v>
      </c>
      <c r="I132" s="168" t="s">
        <v>3004</v>
      </c>
      <c r="J132" s="168" t="s">
        <v>1238</v>
      </c>
      <c r="K132" s="158">
        <v>9786176796107</v>
      </c>
      <c r="L132" s="159" t="s">
        <v>2544</v>
      </c>
      <c r="M132" s="159" t="s">
        <v>1850</v>
      </c>
      <c r="N132" s="160" t="s">
        <v>1239</v>
      </c>
      <c r="O132" s="161" t="s">
        <v>3005</v>
      </c>
      <c r="P132" s="162">
        <v>203655</v>
      </c>
      <c r="Q132" s="163" t="s">
        <v>3006</v>
      </c>
      <c r="R132" s="164">
        <v>0.45</v>
      </c>
      <c r="S132" s="165">
        <v>36</v>
      </c>
      <c r="T132" s="157">
        <v>254</v>
      </c>
      <c r="U132" s="166">
        <v>254</v>
      </c>
      <c r="V132" s="165" t="s">
        <v>1246</v>
      </c>
      <c r="W132" s="165" t="s">
        <v>38</v>
      </c>
      <c r="X132" s="167"/>
      <c r="Y132" s="167"/>
      <c r="Z132" s="167"/>
      <c r="AA132" s="167"/>
      <c r="AB132" s="167"/>
      <c r="AC132" s="167"/>
      <c r="AD132" s="167"/>
      <c r="AE132" s="167"/>
      <c r="AF132" s="167"/>
      <c r="AG132" s="167"/>
      <c r="AH132" s="167"/>
      <c r="AI132" s="167"/>
      <c r="AJ132" s="167"/>
      <c r="AK132" s="167"/>
      <c r="AL132" s="167"/>
    </row>
    <row r="133" spans="1:38" ht="11.25" customHeight="1" x14ac:dyDescent="0.3">
      <c r="A133" s="151">
        <v>1128</v>
      </c>
      <c r="B133" s="152" t="str">
        <f>HYPERLINK("https://starylev.com.ua/yiyi-tilo-ta-inshi-storony","Книга Її тіло та інші сторони")</f>
        <v>Книга Її тіло та інші сторони</v>
      </c>
      <c r="C133" s="153">
        <v>10</v>
      </c>
      <c r="D133" s="154">
        <v>120</v>
      </c>
      <c r="E133" s="155"/>
      <c r="F133" s="156">
        <f t="shared" si="0"/>
        <v>0</v>
      </c>
      <c r="G133" s="157" t="s">
        <v>40</v>
      </c>
      <c r="H133" s="155" t="s">
        <v>2521</v>
      </c>
      <c r="I133" s="152" t="str">
        <f>HYPERLINK("https://starylev.com.ua/old-lion/author/machado-karmen-mariya","Мачадо Кармен Марія")</f>
        <v>Мачадо Кармен Марія</v>
      </c>
      <c r="J133" s="152" t="str">
        <f>HYPERLINK("https://starylev.com.ua/bookstore/series--korotka-proza-ta-eseyistyka","коротка проза та есеїстика")</f>
        <v>коротка проза та есеїстика</v>
      </c>
      <c r="K133" s="158">
        <v>9786176797494</v>
      </c>
      <c r="L133" s="159" t="s">
        <v>2544</v>
      </c>
      <c r="M133" s="159" t="s">
        <v>1850</v>
      </c>
      <c r="N133" s="160" t="s">
        <v>474</v>
      </c>
      <c r="O133" s="161" t="s">
        <v>3007</v>
      </c>
      <c r="P133" s="162">
        <v>207141</v>
      </c>
      <c r="Q133" s="163" t="s">
        <v>3008</v>
      </c>
      <c r="R133" s="164">
        <v>0.36499999999999999</v>
      </c>
      <c r="S133" s="165">
        <v>328</v>
      </c>
      <c r="T133" s="157">
        <v>130</v>
      </c>
      <c r="U133" s="166">
        <v>200</v>
      </c>
      <c r="V133" s="165" t="s">
        <v>223</v>
      </c>
      <c r="W133" s="165" t="s">
        <v>77</v>
      </c>
      <c r="X133" s="167"/>
    </row>
    <row r="134" spans="1:38" ht="11.25" customHeight="1" x14ac:dyDescent="0.3">
      <c r="A134" s="151">
        <v>1129</v>
      </c>
      <c r="B134" s="152" t="s">
        <v>3009</v>
      </c>
      <c r="C134" s="153">
        <v>20</v>
      </c>
      <c r="D134" s="154">
        <v>120</v>
      </c>
      <c r="E134" s="155"/>
      <c r="F134" s="156">
        <f t="shared" si="0"/>
        <v>0</v>
      </c>
      <c r="G134" s="157">
        <v>44539</v>
      </c>
      <c r="H134" s="155" t="s">
        <v>2521</v>
      </c>
      <c r="I134" s="168" t="s">
        <v>3010</v>
      </c>
      <c r="J134" s="152" t="str">
        <f>HYPERLINK("https://starylev.com.ua/bookstore/series--knygy-dlya-pidlitkiv","книжки для підлітків")</f>
        <v>книжки для підлітків</v>
      </c>
      <c r="K134" s="158">
        <v>9786176790891</v>
      </c>
      <c r="L134" s="159">
        <v>2014</v>
      </c>
      <c r="M134" s="159" t="s">
        <v>2527</v>
      </c>
      <c r="N134" s="160" t="s">
        <v>2546</v>
      </c>
      <c r="O134" s="161" t="s">
        <v>3011</v>
      </c>
      <c r="P134" s="162">
        <v>87105</v>
      </c>
      <c r="Q134" s="163" t="s">
        <v>3012</v>
      </c>
      <c r="R134" s="164">
        <v>0.39</v>
      </c>
      <c r="S134" s="165">
        <v>160</v>
      </c>
      <c r="T134" s="157">
        <v>130</v>
      </c>
      <c r="U134" s="166">
        <v>200</v>
      </c>
      <c r="V134" s="165" t="s">
        <v>223</v>
      </c>
      <c r="W134" s="165" t="s">
        <v>77</v>
      </c>
      <c r="X134" s="167"/>
    </row>
    <row r="135" spans="1:38" ht="11.25" customHeight="1" x14ac:dyDescent="0.3">
      <c r="A135" s="151">
        <v>1130</v>
      </c>
      <c r="B135" s="152" t="s">
        <v>3013</v>
      </c>
      <c r="C135" s="153">
        <v>10</v>
      </c>
      <c r="D135" s="154">
        <v>150</v>
      </c>
      <c r="E135" s="155"/>
      <c r="F135" s="156">
        <f t="shared" si="0"/>
        <v>0</v>
      </c>
      <c r="G135" s="157" t="s">
        <v>30</v>
      </c>
      <c r="H135" s="155" t="s">
        <v>2521</v>
      </c>
      <c r="I135" s="168" t="s">
        <v>3014</v>
      </c>
      <c r="J135" s="152" t="str">
        <f t="shared" ref="J135:J137" si="12">HYPERLINK("https://starylev.com.ua/bookstore/series--ilyustrovani-istoriyi-ta-kazky","ілюстровані історії та казки")</f>
        <v>ілюстровані історії та казки</v>
      </c>
      <c r="K135" s="158">
        <v>9786176797142</v>
      </c>
      <c r="L135" s="159" t="s">
        <v>2569</v>
      </c>
      <c r="M135" s="159" t="s">
        <v>2522</v>
      </c>
      <c r="N135" s="160" t="s">
        <v>1539</v>
      </c>
      <c r="O135" s="161" t="s">
        <v>3015</v>
      </c>
      <c r="P135" s="162">
        <v>149086</v>
      </c>
      <c r="Q135" s="163" t="s">
        <v>3016</v>
      </c>
      <c r="R135" s="164">
        <v>0.33</v>
      </c>
      <c r="S135" s="165">
        <v>64</v>
      </c>
      <c r="T135" s="157">
        <v>170</v>
      </c>
      <c r="U135" s="166">
        <v>215</v>
      </c>
      <c r="V135" s="165" t="s">
        <v>1201</v>
      </c>
      <c r="W135" s="165" t="s">
        <v>38</v>
      </c>
      <c r="X135" s="167"/>
    </row>
    <row r="136" spans="1:38" ht="11.25" customHeight="1" x14ac:dyDescent="0.3">
      <c r="A136" s="151">
        <v>1131</v>
      </c>
      <c r="B136" s="152" t="s">
        <v>3017</v>
      </c>
      <c r="C136" s="153">
        <v>8</v>
      </c>
      <c r="D136" s="154">
        <v>250</v>
      </c>
      <c r="E136" s="155"/>
      <c r="F136" s="156">
        <f t="shared" si="0"/>
        <v>0</v>
      </c>
      <c r="G136" s="157">
        <v>44414</v>
      </c>
      <c r="H136" s="155" t="s">
        <v>2521</v>
      </c>
      <c r="I136" s="152" t="s">
        <v>3018</v>
      </c>
      <c r="J136" s="152" t="str">
        <f t="shared" si="12"/>
        <v>ілюстровані історії та казки</v>
      </c>
      <c r="K136" s="158">
        <v>9786176791898</v>
      </c>
      <c r="L136" s="159">
        <v>2015</v>
      </c>
      <c r="M136" s="159" t="s">
        <v>2598</v>
      </c>
      <c r="N136" s="160" t="s">
        <v>1539</v>
      </c>
      <c r="O136" s="161" t="s">
        <v>3019</v>
      </c>
      <c r="P136" s="162">
        <v>194132</v>
      </c>
      <c r="Q136" s="163" t="s">
        <v>3020</v>
      </c>
      <c r="R136" s="164">
        <v>0.57499999999999996</v>
      </c>
      <c r="S136" s="165">
        <v>128</v>
      </c>
      <c r="T136" s="157">
        <v>205</v>
      </c>
      <c r="U136" s="166">
        <v>240</v>
      </c>
      <c r="V136" s="165" t="s">
        <v>1286</v>
      </c>
      <c r="W136" s="165" t="s">
        <v>38</v>
      </c>
      <c r="X136" s="167"/>
    </row>
    <row r="137" spans="1:38" ht="11.25" customHeight="1" x14ac:dyDescent="0.3">
      <c r="A137" s="151">
        <v>1132</v>
      </c>
      <c r="B137" s="152" t="s">
        <v>3021</v>
      </c>
      <c r="C137" s="153">
        <v>10</v>
      </c>
      <c r="D137" s="154">
        <v>120</v>
      </c>
      <c r="E137" s="155"/>
      <c r="F137" s="156">
        <f t="shared" si="0"/>
        <v>0</v>
      </c>
      <c r="G137" s="157">
        <v>44414</v>
      </c>
      <c r="H137" s="155" t="s">
        <v>2521</v>
      </c>
      <c r="I137" s="152" t="s">
        <v>3022</v>
      </c>
      <c r="J137" s="152" t="str">
        <f t="shared" si="12"/>
        <v>ілюстровані історії та казки</v>
      </c>
      <c r="K137" s="158">
        <v>9786176794035</v>
      </c>
      <c r="L137" s="159">
        <v>2017</v>
      </c>
      <c r="M137" s="159" t="s">
        <v>1846</v>
      </c>
      <c r="N137" s="160" t="s">
        <v>1539</v>
      </c>
      <c r="O137" s="161" t="s">
        <v>3023</v>
      </c>
      <c r="P137" s="162">
        <v>156051</v>
      </c>
      <c r="Q137" s="163" t="s">
        <v>3024</v>
      </c>
      <c r="R137" s="164">
        <v>0.35</v>
      </c>
      <c r="S137" s="165">
        <v>48</v>
      </c>
      <c r="T137" s="157">
        <v>220</v>
      </c>
      <c r="U137" s="166">
        <v>220</v>
      </c>
      <c r="V137" s="165" t="s">
        <v>1160</v>
      </c>
      <c r="W137" s="165" t="s">
        <v>38</v>
      </c>
      <c r="X137" s="167"/>
    </row>
    <row r="138" spans="1:38" ht="11.25" customHeight="1" x14ac:dyDescent="0.3">
      <c r="A138" s="151">
        <v>1133</v>
      </c>
      <c r="B138" s="152" t="s">
        <v>3025</v>
      </c>
      <c r="C138" s="153">
        <v>20</v>
      </c>
      <c r="D138" s="154">
        <v>180</v>
      </c>
      <c r="E138" s="155"/>
      <c r="F138" s="156">
        <f t="shared" si="0"/>
        <v>0</v>
      </c>
      <c r="G138" s="157" t="s">
        <v>40</v>
      </c>
      <c r="H138" s="155" t="s">
        <v>2521</v>
      </c>
      <c r="I138" s="152" t="s">
        <v>3026</v>
      </c>
      <c r="J138" s="152" t="str">
        <f>HYPERLINK("https://starylev.com.ua/bookstore/series--poeziya","поезія")</f>
        <v>поезія</v>
      </c>
      <c r="K138" s="158">
        <v>9786176797937</v>
      </c>
      <c r="L138" s="159" t="s">
        <v>2544</v>
      </c>
      <c r="M138" s="159" t="s">
        <v>2598</v>
      </c>
      <c r="N138" s="160" t="s">
        <v>532</v>
      </c>
      <c r="O138" s="161" t="s">
        <v>3027</v>
      </c>
      <c r="P138" s="162">
        <v>217264</v>
      </c>
      <c r="Q138" s="163" t="s">
        <v>3028</v>
      </c>
      <c r="R138" s="164">
        <v>0.42599999999999999</v>
      </c>
      <c r="S138" s="165">
        <v>288</v>
      </c>
      <c r="T138" s="157">
        <v>125</v>
      </c>
      <c r="U138" s="166">
        <v>165</v>
      </c>
      <c r="V138" s="165" t="s">
        <v>535</v>
      </c>
      <c r="W138" s="165" t="s">
        <v>38</v>
      </c>
      <c r="X138" s="167"/>
    </row>
    <row r="139" spans="1:38" ht="11.25" customHeight="1" x14ac:dyDescent="0.3">
      <c r="A139" s="151">
        <v>1134</v>
      </c>
      <c r="B139" s="169" t="s">
        <v>3029</v>
      </c>
      <c r="C139" s="153">
        <v>20</v>
      </c>
      <c r="D139" s="170">
        <v>80</v>
      </c>
      <c r="E139" s="155"/>
      <c r="F139" s="175">
        <f t="shared" si="0"/>
        <v>0</v>
      </c>
      <c r="G139" s="172" t="s">
        <v>1220</v>
      </c>
      <c r="H139" s="155" t="s">
        <v>2521</v>
      </c>
      <c r="I139" s="168" t="s">
        <v>2752</v>
      </c>
      <c r="J139" s="168" t="s">
        <v>2753</v>
      </c>
      <c r="K139" s="158">
        <v>9789662909906</v>
      </c>
      <c r="L139" s="159">
        <v>2012</v>
      </c>
      <c r="M139" s="159" t="s">
        <v>2522</v>
      </c>
      <c r="N139" s="160" t="s">
        <v>2754</v>
      </c>
      <c r="O139" s="161" t="s">
        <v>3030</v>
      </c>
      <c r="P139" s="162">
        <v>57306</v>
      </c>
      <c r="Q139" s="163" t="s">
        <v>3031</v>
      </c>
      <c r="R139" s="164">
        <v>0.17199999999999999</v>
      </c>
      <c r="S139" s="165">
        <v>144</v>
      </c>
      <c r="T139" s="157">
        <v>130</v>
      </c>
      <c r="U139" s="166">
        <v>200</v>
      </c>
      <c r="V139" s="165" t="s">
        <v>223</v>
      </c>
      <c r="W139" s="165" t="s">
        <v>77</v>
      </c>
      <c r="X139" s="167"/>
      <c r="Y139" s="167"/>
      <c r="Z139" s="167"/>
      <c r="AA139" s="167"/>
      <c r="AB139" s="167"/>
      <c r="AC139" s="167"/>
      <c r="AD139" s="167"/>
      <c r="AE139" s="167"/>
      <c r="AF139" s="167"/>
      <c r="AG139" s="167"/>
      <c r="AH139" s="167"/>
      <c r="AI139" s="167"/>
      <c r="AJ139" s="167"/>
      <c r="AK139" s="167"/>
      <c r="AL139" s="167"/>
    </row>
    <row r="140" spans="1:38" ht="11.25" customHeight="1" x14ac:dyDescent="0.3">
      <c r="A140" s="151">
        <v>1135</v>
      </c>
      <c r="B140" s="152" t="s">
        <v>3032</v>
      </c>
      <c r="C140" s="153">
        <v>4</v>
      </c>
      <c r="D140" s="154">
        <v>450</v>
      </c>
      <c r="E140" s="155"/>
      <c r="F140" s="156">
        <f t="shared" si="0"/>
        <v>0</v>
      </c>
      <c r="G140" s="157" t="s">
        <v>30</v>
      </c>
      <c r="H140" s="155" t="s">
        <v>2521</v>
      </c>
      <c r="I140" s="152" t="s">
        <v>1408</v>
      </c>
      <c r="J140" s="152" t="str">
        <f>HYPERLINK("https://starylev.com.ua/bookstore/series--knygy-rozglyadalky-vimmelbuhy","дитячі книжки-розглядалки")</f>
        <v>дитячі книжки-розглядалки</v>
      </c>
      <c r="K140" s="158">
        <v>9786176794486</v>
      </c>
      <c r="L140" s="159">
        <v>2017</v>
      </c>
      <c r="M140" s="159" t="s">
        <v>2522</v>
      </c>
      <c r="N140" s="160" t="s">
        <v>1318</v>
      </c>
      <c r="O140" s="161" t="s">
        <v>3033</v>
      </c>
      <c r="P140" s="162">
        <v>160917</v>
      </c>
      <c r="Q140" s="163" t="s">
        <v>3034</v>
      </c>
      <c r="R140" s="164">
        <v>1.47</v>
      </c>
      <c r="S140" s="165">
        <v>144</v>
      </c>
      <c r="T140" s="157">
        <v>275</v>
      </c>
      <c r="U140" s="166">
        <v>370</v>
      </c>
      <c r="V140" s="165" t="s">
        <v>1411</v>
      </c>
      <c r="W140" s="165" t="s">
        <v>38</v>
      </c>
      <c r="X140" s="167"/>
    </row>
    <row r="141" spans="1:38" ht="11.25" customHeight="1" x14ac:dyDescent="0.3">
      <c r="A141" s="151">
        <v>1136</v>
      </c>
      <c r="B141" s="152" t="s">
        <v>3035</v>
      </c>
      <c r="C141" s="153">
        <v>20</v>
      </c>
      <c r="D141" s="154">
        <v>150</v>
      </c>
      <c r="E141" s="155"/>
      <c r="F141" s="156">
        <f t="shared" si="0"/>
        <v>0</v>
      </c>
      <c r="G141" s="157" t="s">
        <v>40</v>
      </c>
      <c r="H141" s="155" t="s">
        <v>2521</v>
      </c>
      <c r="I141" s="152" t="s">
        <v>2665</v>
      </c>
      <c r="J141" s="152" t="str">
        <f>HYPERLINK("https://starylev.com.ua/bookstore/series--poeziya","поезія")</f>
        <v>поезія</v>
      </c>
      <c r="K141" s="158">
        <v>9786176790778</v>
      </c>
      <c r="L141" s="159">
        <v>2014</v>
      </c>
      <c r="M141" s="159" t="s">
        <v>2527</v>
      </c>
      <c r="N141" s="160" t="s">
        <v>532</v>
      </c>
      <c r="O141" s="161" t="s">
        <v>3036</v>
      </c>
      <c r="P141" s="162">
        <v>87006</v>
      </c>
      <c r="Q141" s="163" t="s">
        <v>3037</v>
      </c>
      <c r="R141" s="164">
        <v>0.25</v>
      </c>
      <c r="S141" s="165">
        <v>144</v>
      </c>
      <c r="T141" s="157">
        <v>125</v>
      </c>
      <c r="U141" s="166">
        <v>165</v>
      </c>
      <c r="V141" s="165" t="s">
        <v>535</v>
      </c>
      <c r="W141" s="165" t="s">
        <v>38</v>
      </c>
      <c r="X141" s="167"/>
    </row>
    <row r="142" spans="1:38" ht="11.25" customHeight="1" x14ac:dyDescent="0.3">
      <c r="A142" s="151">
        <v>1137</v>
      </c>
      <c r="B142" s="152" t="s">
        <v>3038</v>
      </c>
      <c r="C142" s="153">
        <v>10</v>
      </c>
      <c r="D142" s="154">
        <v>100</v>
      </c>
      <c r="E142" s="155"/>
      <c r="F142" s="156">
        <f t="shared" si="0"/>
        <v>0</v>
      </c>
      <c r="G142" s="157">
        <v>44414</v>
      </c>
      <c r="H142" s="155" t="s">
        <v>2521</v>
      </c>
      <c r="I142" s="152" t="s">
        <v>980</v>
      </c>
      <c r="J142" s="152" t="str">
        <f>HYPERLINK("https://starylev.com.ua/bookstore/series--ilyustrovani-istoriyi-ta-kazky","ілюстровані історії та казки")</f>
        <v>ілюстровані історії та казки</v>
      </c>
      <c r="K142" s="158">
        <v>9786176798248</v>
      </c>
      <c r="L142" s="159" t="s">
        <v>2544</v>
      </c>
      <c r="M142" s="159" t="s">
        <v>2527</v>
      </c>
      <c r="N142" s="160" t="s">
        <v>1539</v>
      </c>
      <c r="O142" s="161" t="s">
        <v>3039</v>
      </c>
      <c r="P142" s="162">
        <v>212579</v>
      </c>
      <c r="Q142" s="163" t="s">
        <v>3040</v>
      </c>
      <c r="R142" s="164">
        <v>0.32400000000000001</v>
      </c>
      <c r="S142" s="165">
        <v>64</v>
      </c>
      <c r="T142" s="157">
        <v>170</v>
      </c>
      <c r="U142" s="166">
        <v>215</v>
      </c>
      <c r="V142" s="165" t="s">
        <v>1201</v>
      </c>
      <c r="W142" s="165" t="s">
        <v>38</v>
      </c>
      <c r="X142" s="167"/>
    </row>
    <row r="143" spans="1:38" ht="11.25" customHeight="1" x14ac:dyDescent="0.3">
      <c r="A143" s="151">
        <v>1138</v>
      </c>
      <c r="B143" s="152" t="s">
        <v>3041</v>
      </c>
      <c r="C143" s="153">
        <v>20</v>
      </c>
      <c r="D143" s="154">
        <v>180</v>
      </c>
      <c r="E143" s="155"/>
      <c r="F143" s="156">
        <f t="shared" si="0"/>
        <v>0</v>
      </c>
      <c r="G143" s="157">
        <v>44319</v>
      </c>
      <c r="H143" s="155" t="s">
        <v>2521</v>
      </c>
      <c r="I143" s="152" t="s">
        <v>2625</v>
      </c>
      <c r="J143" s="152" t="str">
        <f>HYPERLINK("https://starylev.com.ua/bookstore/series--knygy-kartynky","дитячі книжки-картинки")</f>
        <v>дитячі книжки-картинки</v>
      </c>
      <c r="K143" s="158">
        <v>9786176790198</v>
      </c>
      <c r="L143" s="159">
        <v>2013</v>
      </c>
      <c r="M143" s="159" t="s">
        <v>2527</v>
      </c>
      <c r="N143" s="160" t="s">
        <v>2626</v>
      </c>
      <c r="O143" s="161" t="s">
        <v>3042</v>
      </c>
      <c r="P143" s="162">
        <v>72314</v>
      </c>
      <c r="Q143" s="163" t="s">
        <v>3043</v>
      </c>
      <c r="R143" s="164">
        <v>0.37</v>
      </c>
      <c r="S143" s="165">
        <v>40</v>
      </c>
      <c r="T143" s="157">
        <v>254</v>
      </c>
      <c r="U143" s="166">
        <v>254</v>
      </c>
      <c r="V143" s="165" t="s">
        <v>1246</v>
      </c>
      <c r="W143" s="165" t="s">
        <v>38</v>
      </c>
      <c r="X143" s="167"/>
    </row>
    <row r="144" spans="1:38" ht="11.25" customHeight="1" x14ac:dyDescent="0.3">
      <c r="A144" s="151">
        <v>1139</v>
      </c>
      <c r="B144" s="169" t="s">
        <v>3044</v>
      </c>
      <c r="C144" s="153">
        <v>20</v>
      </c>
      <c r="D144" s="170">
        <v>100</v>
      </c>
      <c r="E144" s="155"/>
      <c r="F144" s="156">
        <f t="shared" si="0"/>
        <v>0</v>
      </c>
      <c r="G144" s="172" t="s">
        <v>1134</v>
      </c>
      <c r="H144" s="155" t="s">
        <v>2521</v>
      </c>
      <c r="I144" s="168" t="s">
        <v>3045</v>
      </c>
      <c r="J144" s="168" t="s">
        <v>2621</v>
      </c>
      <c r="K144" s="158">
        <v>9786176795964</v>
      </c>
      <c r="L144" s="159" t="s">
        <v>2544</v>
      </c>
      <c r="M144" s="159" t="s">
        <v>2672</v>
      </c>
      <c r="N144" s="160" t="s">
        <v>2661</v>
      </c>
      <c r="O144" s="161" t="s">
        <v>3046</v>
      </c>
      <c r="P144" s="162">
        <v>203477</v>
      </c>
      <c r="Q144" s="163" t="s">
        <v>3047</v>
      </c>
      <c r="R144" s="164">
        <v>0.22500000000000001</v>
      </c>
      <c r="S144" s="165">
        <v>152</v>
      </c>
      <c r="T144" s="157">
        <v>145</v>
      </c>
      <c r="U144" s="166">
        <v>200</v>
      </c>
      <c r="V144" s="165" t="s">
        <v>132</v>
      </c>
      <c r="W144" s="165" t="s">
        <v>77</v>
      </c>
      <c r="X144" s="167"/>
      <c r="Y144" s="167"/>
      <c r="Z144" s="167"/>
      <c r="AA144" s="167"/>
      <c r="AB144" s="167"/>
      <c r="AC144" s="167"/>
      <c r="AD144" s="167"/>
      <c r="AE144" s="167"/>
      <c r="AF144" s="167"/>
      <c r="AG144" s="167"/>
      <c r="AH144" s="167"/>
      <c r="AI144" s="167"/>
      <c r="AJ144" s="167"/>
      <c r="AK144" s="167"/>
      <c r="AL144" s="167"/>
    </row>
    <row r="145" spans="1:38" ht="11.25" customHeight="1" x14ac:dyDescent="0.3">
      <c r="A145" s="151">
        <v>1140</v>
      </c>
      <c r="B145" s="152" t="s">
        <v>3048</v>
      </c>
      <c r="C145" s="153">
        <v>10</v>
      </c>
      <c r="D145" s="154">
        <v>200</v>
      </c>
      <c r="E145" s="155"/>
      <c r="F145" s="156">
        <f t="shared" si="0"/>
        <v>0</v>
      </c>
      <c r="G145" s="157" t="s">
        <v>40</v>
      </c>
      <c r="H145" s="155" t="s">
        <v>2521</v>
      </c>
      <c r="I145" s="152" t="s">
        <v>55</v>
      </c>
      <c r="J145" s="152" t="str">
        <f>HYPERLINK("https://starylev.com.ua/bookstore/series--albomy-ta-art-buky","альбоми та арт-буки")</f>
        <v>альбоми та арт-буки</v>
      </c>
      <c r="K145" s="158">
        <v>9789662909920</v>
      </c>
      <c r="L145" s="159">
        <v>2013</v>
      </c>
      <c r="M145" s="159" t="s">
        <v>2346</v>
      </c>
      <c r="N145" s="160" t="s">
        <v>34</v>
      </c>
      <c r="O145" s="161" t="s">
        <v>3049</v>
      </c>
      <c r="P145" s="162">
        <v>56956</v>
      </c>
      <c r="Q145" s="163" t="s">
        <v>3050</v>
      </c>
      <c r="R145" s="164">
        <v>0.53</v>
      </c>
      <c r="S145" s="165">
        <v>72</v>
      </c>
      <c r="T145" s="157">
        <v>290</v>
      </c>
      <c r="U145" s="166">
        <v>216</v>
      </c>
      <c r="V145" s="165" t="s">
        <v>58</v>
      </c>
      <c r="W145" s="165" t="s">
        <v>38</v>
      </c>
      <c r="X145" s="167"/>
    </row>
    <row r="146" spans="1:38" ht="11.25" customHeight="1" x14ac:dyDescent="0.3">
      <c r="A146" s="151">
        <v>1141</v>
      </c>
      <c r="B146" s="152" t="s">
        <v>3051</v>
      </c>
      <c r="C146" s="153">
        <v>10</v>
      </c>
      <c r="D146" s="154">
        <v>150</v>
      </c>
      <c r="E146" s="155"/>
      <c r="F146" s="156">
        <f t="shared" si="0"/>
        <v>0</v>
      </c>
      <c r="G146" s="157" t="s">
        <v>40</v>
      </c>
      <c r="H146" s="155" t="s">
        <v>2521</v>
      </c>
      <c r="I146" s="168" t="s">
        <v>3052</v>
      </c>
      <c r="J146" s="152" t="str">
        <f>HYPERLINK("https://starylev.com.ua/bookstore/series--hudozhnya-proza","художня проза")</f>
        <v>художня проза</v>
      </c>
      <c r="K146" s="158">
        <v>9786176792406</v>
      </c>
      <c r="L146" s="159">
        <v>2016</v>
      </c>
      <c r="M146" s="159" t="s">
        <v>2522</v>
      </c>
      <c r="N146" s="160" t="s">
        <v>878</v>
      </c>
      <c r="O146" s="161" t="s">
        <v>3053</v>
      </c>
      <c r="P146" s="162">
        <v>145513</v>
      </c>
      <c r="Q146" s="163" t="s">
        <v>3054</v>
      </c>
      <c r="R146" s="164">
        <v>0.27</v>
      </c>
      <c r="S146" s="165">
        <v>224</v>
      </c>
      <c r="T146" s="157">
        <v>130</v>
      </c>
      <c r="U146" s="166">
        <v>200</v>
      </c>
      <c r="V146" s="165" t="s">
        <v>223</v>
      </c>
      <c r="W146" s="165" t="s">
        <v>77</v>
      </c>
      <c r="X146" s="167"/>
    </row>
    <row r="147" spans="1:38" ht="11.25" customHeight="1" x14ac:dyDescent="0.3">
      <c r="A147" s="151">
        <v>1142</v>
      </c>
      <c r="B147" s="169" t="s">
        <v>3055</v>
      </c>
      <c r="C147" s="153">
        <v>12</v>
      </c>
      <c r="D147" s="174">
        <v>150</v>
      </c>
      <c r="E147" s="155"/>
      <c r="F147" s="156">
        <f t="shared" si="0"/>
        <v>0</v>
      </c>
      <c r="G147" s="172" t="s">
        <v>1134</v>
      </c>
      <c r="H147" s="155" t="s">
        <v>2521</v>
      </c>
      <c r="I147" s="168" t="s">
        <v>3056</v>
      </c>
      <c r="J147" s="168" t="s">
        <v>1128</v>
      </c>
      <c r="K147" s="158">
        <v>9786176796800</v>
      </c>
      <c r="L147" s="159" t="s">
        <v>2569</v>
      </c>
      <c r="M147" s="159" t="s">
        <v>1846</v>
      </c>
      <c r="N147" s="160" t="s">
        <v>2416</v>
      </c>
      <c r="O147" s="161" t="s">
        <v>3057</v>
      </c>
      <c r="P147" s="162">
        <v>142190</v>
      </c>
      <c r="Q147" s="163" t="s">
        <v>3058</v>
      </c>
      <c r="R147" s="164">
        <v>0.42</v>
      </c>
      <c r="S147" s="165">
        <v>132</v>
      </c>
      <c r="T147" s="157">
        <v>170</v>
      </c>
      <c r="U147" s="166">
        <v>215</v>
      </c>
      <c r="V147" s="165" t="s">
        <v>1201</v>
      </c>
      <c r="W147" s="165" t="s">
        <v>38</v>
      </c>
      <c r="X147" s="167"/>
      <c r="Y147" s="167"/>
      <c r="Z147" s="167"/>
      <c r="AA147" s="167"/>
      <c r="AB147" s="167"/>
      <c r="AC147" s="167"/>
      <c r="AD147" s="167"/>
      <c r="AE147" s="167"/>
      <c r="AF147" s="167"/>
      <c r="AG147" s="167"/>
      <c r="AH147" s="167"/>
      <c r="AI147" s="167"/>
      <c r="AJ147" s="167"/>
      <c r="AK147" s="167"/>
      <c r="AL147" s="167"/>
    </row>
    <row r="148" spans="1:38" ht="11.25" customHeight="1" x14ac:dyDescent="0.3">
      <c r="A148" s="151">
        <v>1143</v>
      </c>
      <c r="B148" s="152" t="s">
        <v>3059</v>
      </c>
      <c r="C148" s="153">
        <v>20</v>
      </c>
      <c r="D148" s="154">
        <v>100</v>
      </c>
      <c r="E148" s="155"/>
      <c r="F148" s="156">
        <f t="shared" si="0"/>
        <v>0</v>
      </c>
      <c r="G148" s="157" t="s">
        <v>40</v>
      </c>
      <c r="H148" s="155" t="s">
        <v>2521</v>
      </c>
      <c r="I148" s="168" t="s">
        <v>3060</v>
      </c>
      <c r="J148" s="152" t="str">
        <f>HYPERLINK("https://starylev.com.ua/bookstore/series--hudozhnya-proza","художня проза")</f>
        <v>художня проза</v>
      </c>
      <c r="K148" s="158">
        <v>9786176794844</v>
      </c>
      <c r="L148" s="159">
        <v>2018</v>
      </c>
      <c r="M148" s="159" t="s">
        <v>1850</v>
      </c>
      <c r="N148" s="160" t="s">
        <v>291</v>
      </c>
      <c r="O148" s="161" t="s">
        <v>3061</v>
      </c>
      <c r="P148" s="162">
        <v>169115</v>
      </c>
      <c r="Q148" s="163" t="s">
        <v>3062</v>
      </c>
      <c r="R148" s="164">
        <v>0.21</v>
      </c>
      <c r="S148" s="165">
        <v>160</v>
      </c>
      <c r="T148" s="157">
        <v>130</v>
      </c>
      <c r="U148" s="166">
        <v>200</v>
      </c>
      <c r="V148" s="165" t="s">
        <v>223</v>
      </c>
      <c r="W148" s="165" t="s">
        <v>77</v>
      </c>
      <c r="X148" s="167"/>
    </row>
    <row r="149" spans="1:38" ht="11.25" customHeight="1" x14ac:dyDescent="0.3">
      <c r="A149" s="151">
        <v>1144</v>
      </c>
      <c r="B149" s="169" t="s">
        <v>3063</v>
      </c>
      <c r="C149" s="153">
        <v>5</v>
      </c>
      <c r="D149" s="173">
        <v>300</v>
      </c>
      <c r="E149" s="155"/>
      <c r="F149" s="156">
        <f t="shared" si="0"/>
        <v>0</v>
      </c>
      <c r="G149" s="172" t="s">
        <v>1220</v>
      </c>
      <c r="H149" s="155" t="s">
        <v>2521</v>
      </c>
      <c r="I149" s="168" t="s">
        <v>3064</v>
      </c>
      <c r="J149" s="168" t="s">
        <v>1128</v>
      </c>
      <c r="K149" s="158">
        <v>9786176798583</v>
      </c>
      <c r="L149" s="159" t="s">
        <v>577</v>
      </c>
      <c r="M149" s="159" t="s">
        <v>2672</v>
      </c>
      <c r="N149" s="160" t="s">
        <v>1318</v>
      </c>
      <c r="O149" s="161" t="s">
        <v>3065</v>
      </c>
      <c r="P149" s="162">
        <v>141546</v>
      </c>
      <c r="Q149" s="163" t="s">
        <v>3066</v>
      </c>
      <c r="R149" s="164">
        <v>1.04</v>
      </c>
      <c r="S149" s="165">
        <v>64</v>
      </c>
      <c r="T149" s="157">
        <v>280</v>
      </c>
      <c r="U149" s="166">
        <v>340</v>
      </c>
      <c r="V149" s="165" t="s">
        <v>1326</v>
      </c>
      <c r="W149" s="165" t="s">
        <v>38</v>
      </c>
      <c r="X149" s="167"/>
      <c r="Y149" s="167"/>
      <c r="Z149" s="167"/>
      <c r="AA149" s="167"/>
      <c r="AB149" s="167"/>
      <c r="AC149" s="167"/>
      <c r="AD149" s="167"/>
      <c r="AE149" s="167"/>
      <c r="AF149" s="167"/>
      <c r="AG149" s="167"/>
      <c r="AH149" s="167"/>
      <c r="AI149" s="167"/>
      <c r="AJ149" s="167"/>
      <c r="AK149" s="167"/>
      <c r="AL149" s="167"/>
    </row>
    <row r="150" spans="1:38" ht="11.25" customHeight="1" x14ac:dyDescent="0.3">
      <c r="A150" s="151">
        <v>1145</v>
      </c>
      <c r="B150" s="152" t="s">
        <v>3067</v>
      </c>
      <c r="C150" s="153">
        <v>10</v>
      </c>
      <c r="D150" s="154">
        <v>220</v>
      </c>
      <c r="E150" s="155"/>
      <c r="F150" s="156">
        <f t="shared" si="0"/>
        <v>0</v>
      </c>
      <c r="G150" s="157" t="s">
        <v>30</v>
      </c>
      <c r="H150" s="155" t="s">
        <v>2521</v>
      </c>
      <c r="I150" s="168" t="s">
        <v>3068</v>
      </c>
      <c r="J150" s="152" t="str">
        <f>HYPERLINK("https://starylev.com.ua/bookstore/series--ilyustrovani-istoriyi-ta-kazky","ілюстровані історії та казки")</f>
        <v>ілюстровані історії та казки</v>
      </c>
      <c r="K150" s="158">
        <v>9786176792802</v>
      </c>
      <c r="L150" s="159">
        <v>2016</v>
      </c>
      <c r="M150" s="159" t="s">
        <v>2527</v>
      </c>
      <c r="N150" s="160" t="s">
        <v>2820</v>
      </c>
      <c r="O150" s="161" t="s">
        <v>3069</v>
      </c>
      <c r="P150" s="162">
        <v>143618</v>
      </c>
      <c r="Q150" s="163" t="s">
        <v>3070</v>
      </c>
      <c r="R150" s="164">
        <v>0.24</v>
      </c>
      <c r="S150" s="165">
        <v>72</v>
      </c>
      <c r="T150" s="157">
        <v>220</v>
      </c>
      <c r="U150" s="166">
        <v>290</v>
      </c>
      <c r="V150" s="165" t="s">
        <v>1177</v>
      </c>
      <c r="W150" s="165" t="s">
        <v>38</v>
      </c>
      <c r="X150" s="167"/>
    </row>
    <row r="151" spans="1:38" ht="11.25" customHeight="1" x14ac:dyDescent="0.3">
      <c r="A151" s="151">
        <v>1146</v>
      </c>
      <c r="B151" s="152" t="s">
        <v>3071</v>
      </c>
      <c r="C151" s="153">
        <v>10</v>
      </c>
      <c r="D151" s="154">
        <v>180</v>
      </c>
      <c r="E151" s="155"/>
      <c r="F151" s="156">
        <f t="shared" si="0"/>
        <v>0</v>
      </c>
      <c r="G151" s="157">
        <v>44319</v>
      </c>
      <c r="H151" s="155" t="s">
        <v>2521</v>
      </c>
      <c r="I151" s="152" t="s">
        <v>561</v>
      </c>
      <c r="J151" s="152" t="str">
        <f>HYPERLINK("https://starylev.com.ua/bookstore/series--virshi-dlya-ditey","вірші для дітей")</f>
        <v>вірші для дітей</v>
      </c>
      <c r="K151" s="158">
        <v>9786176793991</v>
      </c>
      <c r="L151" s="159">
        <v>2017</v>
      </c>
      <c r="M151" s="159" t="s">
        <v>2551</v>
      </c>
      <c r="N151" s="160" t="s">
        <v>1572</v>
      </c>
      <c r="O151" s="161" t="s">
        <v>3072</v>
      </c>
      <c r="P151" s="162">
        <v>155996</v>
      </c>
      <c r="Q151" s="163" t="s">
        <v>3073</v>
      </c>
      <c r="R151" s="164">
        <v>0.45</v>
      </c>
      <c r="S151" s="165">
        <v>36</v>
      </c>
      <c r="T151" s="157">
        <v>240</v>
      </c>
      <c r="U151" s="166">
        <v>240</v>
      </c>
      <c r="V151" s="165" t="s">
        <v>63</v>
      </c>
      <c r="W151" s="165" t="s">
        <v>38</v>
      </c>
      <c r="X151" s="167"/>
    </row>
    <row r="152" spans="1:38" ht="11.25" customHeight="1" x14ac:dyDescent="0.3">
      <c r="A152" s="151">
        <v>1147</v>
      </c>
      <c r="B152" s="169" t="s">
        <v>3074</v>
      </c>
      <c r="C152" s="153">
        <v>10</v>
      </c>
      <c r="D152" s="170">
        <v>100</v>
      </c>
      <c r="E152" s="155"/>
      <c r="F152" s="156">
        <f t="shared" si="0"/>
        <v>0</v>
      </c>
      <c r="G152" s="157" t="s">
        <v>40</v>
      </c>
      <c r="H152" s="155" t="s">
        <v>2521</v>
      </c>
      <c r="I152" s="168" t="s">
        <v>3075</v>
      </c>
      <c r="J152" s="168" t="s">
        <v>290</v>
      </c>
      <c r="K152" s="158">
        <v>9786176793830</v>
      </c>
      <c r="L152" s="159">
        <v>2017</v>
      </c>
      <c r="M152" s="159" t="s">
        <v>1846</v>
      </c>
      <c r="N152" s="160" t="s">
        <v>878</v>
      </c>
      <c r="O152" s="161" t="s">
        <v>3076</v>
      </c>
      <c r="P152" s="162">
        <v>156053</v>
      </c>
      <c r="Q152" s="163" t="s">
        <v>3077</v>
      </c>
      <c r="R152" s="164">
        <v>0.48</v>
      </c>
      <c r="S152" s="165">
        <v>496</v>
      </c>
      <c r="T152" s="157">
        <v>130</v>
      </c>
      <c r="U152" s="166">
        <v>200</v>
      </c>
      <c r="V152" s="165" t="s">
        <v>223</v>
      </c>
      <c r="W152" s="165" t="s">
        <v>77</v>
      </c>
      <c r="X152" s="167"/>
      <c r="Y152" s="167"/>
      <c r="Z152" s="167"/>
      <c r="AA152" s="167"/>
      <c r="AB152" s="167"/>
      <c r="AC152" s="167"/>
      <c r="AD152" s="167"/>
      <c r="AE152" s="167"/>
      <c r="AF152" s="167"/>
      <c r="AG152" s="167"/>
      <c r="AH152" s="167"/>
      <c r="AI152" s="167"/>
      <c r="AJ152" s="167"/>
      <c r="AK152" s="167"/>
      <c r="AL152" s="167"/>
    </row>
    <row r="153" spans="1:38" ht="11.25" customHeight="1" x14ac:dyDescent="0.3">
      <c r="A153" s="151">
        <v>1148</v>
      </c>
      <c r="B153" s="168" t="s">
        <v>3078</v>
      </c>
      <c r="C153" s="153">
        <v>10</v>
      </c>
      <c r="D153" s="154">
        <v>90</v>
      </c>
      <c r="E153" s="155"/>
      <c r="F153" s="156">
        <f t="shared" si="0"/>
        <v>0</v>
      </c>
      <c r="G153" s="157" t="s">
        <v>40</v>
      </c>
      <c r="H153" s="155" t="s">
        <v>2521</v>
      </c>
      <c r="I153" s="168" t="s">
        <v>3079</v>
      </c>
      <c r="J153" s="168" t="s">
        <v>129</v>
      </c>
      <c r="K153" s="158">
        <v>9786176797227</v>
      </c>
      <c r="L153" s="159" t="s">
        <v>2569</v>
      </c>
      <c r="M153" s="159" t="s">
        <v>2527</v>
      </c>
      <c r="N153" s="160" t="s">
        <v>123</v>
      </c>
      <c r="O153" s="161" t="s">
        <v>3080</v>
      </c>
      <c r="P153" s="162">
        <v>148971</v>
      </c>
      <c r="Q153" s="163" t="s">
        <v>3081</v>
      </c>
      <c r="R153" s="164">
        <v>0.28000000000000003</v>
      </c>
      <c r="S153" s="165">
        <v>232</v>
      </c>
      <c r="T153" s="157">
        <v>130</v>
      </c>
      <c r="U153" s="166">
        <v>200</v>
      </c>
      <c r="V153" s="165" t="s">
        <v>223</v>
      </c>
      <c r="W153" s="165" t="s">
        <v>77</v>
      </c>
      <c r="X153" s="167"/>
    </row>
    <row r="154" spans="1:38" ht="11.25" customHeight="1" x14ac:dyDescent="0.3">
      <c r="A154" s="151">
        <v>1149</v>
      </c>
      <c r="B154" s="152" t="s">
        <v>3082</v>
      </c>
      <c r="C154" s="153">
        <v>8</v>
      </c>
      <c r="D154" s="154">
        <v>150</v>
      </c>
      <c r="E154" s="155"/>
      <c r="F154" s="156">
        <f t="shared" si="0"/>
        <v>0</v>
      </c>
      <c r="G154" s="157" t="s">
        <v>40</v>
      </c>
      <c r="H154" s="155" t="s">
        <v>2521</v>
      </c>
      <c r="I154" s="152" t="s">
        <v>3083</v>
      </c>
      <c r="J154" s="152" t="str">
        <f>HYPERLINK("https://starylev.com.ua/bookstore/series--mystectvo-i-kultura","мистецтво і культура")</f>
        <v>мистецтво і культура</v>
      </c>
      <c r="K154" s="158">
        <v>9786176793007</v>
      </c>
      <c r="L154" s="159">
        <v>2017</v>
      </c>
      <c r="M154" s="159" t="s">
        <v>2672</v>
      </c>
      <c r="N154" s="160" t="s">
        <v>67</v>
      </c>
      <c r="O154" s="161" t="s">
        <v>3084</v>
      </c>
      <c r="P154" s="162">
        <v>150658</v>
      </c>
      <c r="Q154" s="163" t="s">
        <v>3085</v>
      </c>
      <c r="R154" s="164">
        <v>0.5</v>
      </c>
      <c r="S154" s="165">
        <v>416</v>
      </c>
      <c r="T154" s="157">
        <v>165</v>
      </c>
      <c r="U154" s="166">
        <v>215</v>
      </c>
      <c r="V154" s="165" t="s">
        <v>108</v>
      </c>
      <c r="W154" s="165" t="s">
        <v>77</v>
      </c>
      <c r="X154" s="167"/>
    </row>
    <row r="155" spans="1:38" ht="11.25" customHeight="1" x14ac:dyDescent="0.3">
      <c r="A155" s="151">
        <v>1150</v>
      </c>
      <c r="B155" s="152" t="s">
        <v>3086</v>
      </c>
      <c r="C155" s="153">
        <v>10</v>
      </c>
      <c r="D155" s="154">
        <v>70</v>
      </c>
      <c r="E155" s="155"/>
      <c r="F155" s="156">
        <f t="shared" si="0"/>
        <v>0</v>
      </c>
      <c r="G155" s="157" t="s">
        <v>40</v>
      </c>
      <c r="H155" s="155" t="s">
        <v>2521</v>
      </c>
      <c r="I155" s="152" t="s">
        <v>3087</v>
      </c>
      <c r="J155" s="152" t="str">
        <f>HYPERLINK("https://starylev.com.ua/bookstore/series--korotka-proza-ta-eseyistyka","коротка проза та есеїстика")</f>
        <v>коротка проза та есеїстика</v>
      </c>
      <c r="K155" s="158">
        <v>9786176793779</v>
      </c>
      <c r="L155" s="159">
        <v>2017</v>
      </c>
      <c r="M155" s="159" t="s">
        <v>1846</v>
      </c>
      <c r="N155" s="160" t="s">
        <v>275</v>
      </c>
      <c r="O155" s="161" t="s">
        <v>3088</v>
      </c>
      <c r="P155" s="162">
        <v>156039</v>
      </c>
      <c r="Q155" s="163" t="s">
        <v>3089</v>
      </c>
      <c r="R155" s="164">
        <v>0.28000000000000003</v>
      </c>
      <c r="S155" s="165">
        <v>224</v>
      </c>
      <c r="T155" s="157">
        <v>130</v>
      </c>
      <c r="U155" s="166">
        <v>200</v>
      </c>
      <c r="V155" s="165" t="s">
        <v>223</v>
      </c>
      <c r="W155" s="165" t="s">
        <v>77</v>
      </c>
      <c r="X155" s="167"/>
    </row>
    <row r="156" spans="1:38" ht="11.25" customHeight="1" x14ac:dyDescent="0.3">
      <c r="A156" s="151">
        <v>1151</v>
      </c>
      <c r="B156" s="152" t="s">
        <v>3090</v>
      </c>
      <c r="C156" s="153">
        <v>20</v>
      </c>
      <c r="D156" s="154">
        <v>100</v>
      </c>
      <c r="E156" s="155"/>
      <c r="F156" s="156">
        <f t="shared" si="0"/>
        <v>0</v>
      </c>
      <c r="G156" s="157" t="s">
        <v>40</v>
      </c>
      <c r="H156" s="155" t="s">
        <v>2521</v>
      </c>
      <c r="I156" s="168" t="s">
        <v>2697</v>
      </c>
      <c r="J156" s="152" t="str">
        <f t="shared" ref="J156:J157" si="13">HYPERLINK("https://starylev.com.ua/bookstore/series--hudozhnya-proza","художня проза")</f>
        <v>художня проза</v>
      </c>
      <c r="K156" s="158">
        <v>9786176791362</v>
      </c>
      <c r="L156" s="159">
        <v>2015</v>
      </c>
      <c r="M156" s="159" t="s">
        <v>2652</v>
      </c>
      <c r="N156" s="160" t="s">
        <v>291</v>
      </c>
      <c r="O156" s="161" t="s">
        <v>3091</v>
      </c>
      <c r="P156" s="162">
        <v>106094</v>
      </c>
      <c r="Q156" s="163" t="s">
        <v>3092</v>
      </c>
      <c r="R156" s="164">
        <v>0.25</v>
      </c>
      <c r="S156" s="165">
        <v>208</v>
      </c>
      <c r="T156" s="157">
        <v>130</v>
      </c>
      <c r="U156" s="166">
        <v>200</v>
      </c>
      <c r="V156" s="165" t="s">
        <v>223</v>
      </c>
      <c r="W156" s="165" t="s">
        <v>77</v>
      </c>
      <c r="X156" s="167"/>
    </row>
    <row r="157" spans="1:38" ht="11.25" customHeight="1" x14ac:dyDescent="0.3">
      <c r="A157" s="151">
        <v>1152</v>
      </c>
      <c r="B157" s="152" t="s">
        <v>3093</v>
      </c>
      <c r="C157" s="153">
        <v>4</v>
      </c>
      <c r="D157" s="154">
        <v>250</v>
      </c>
      <c r="E157" s="155"/>
      <c r="F157" s="156">
        <f t="shared" si="0"/>
        <v>0</v>
      </c>
      <c r="G157" s="157" t="s">
        <v>40</v>
      </c>
      <c r="H157" s="155" t="s">
        <v>2521</v>
      </c>
      <c r="I157" s="168" t="s">
        <v>3094</v>
      </c>
      <c r="J157" s="152" t="str">
        <f t="shared" si="13"/>
        <v>художня проза</v>
      </c>
      <c r="K157" s="158">
        <v>9786176795087</v>
      </c>
      <c r="L157" s="159">
        <v>2018</v>
      </c>
      <c r="M157" s="159" t="s">
        <v>2570</v>
      </c>
      <c r="N157" s="160" t="s">
        <v>615</v>
      </c>
      <c r="O157" s="161" t="s">
        <v>3095</v>
      </c>
      <c r="P157" s="162">
        <v>178176</v>
      </c>
      <c r="Q157" s="163" t="s">
        <v>3096</v>
      </c>
      <c r="R157" s="164">
        <v>0.80900000000000005</v>
      </c>
      <c r="S157" s="165">
        <v>920</v>
      </c>
      <c r="T157" s="157">
        <v>130</v>
      </c>
      <c r="U157" s="166">
        <v>200</v>
      </c>
      <c r="V157" s="165" t="s">
        <v>223</v>
      </c>
      <c r="W157" s="165" t="s">
        <v>77</v>
      </c>
      <c r="X157" s="167"/>
    </row>
    <row r="158" spans="1:38" ht="11.25" customHeight="1" x14ac:dyDescent="0.3">
      <c r="A158" s="151">
        <v>1153</v>
      </c>
      <c r="B158" s="152" t="s">
        <v>3097</v>
      </c>
      <c r="C158" s="153">
        <v>10</v>
      </c>
      <c r="D158" s="154">
        <v>150</v>
      </c>
      <c r="E158" s="155"/>
      <c r="F158" s="156">
        <f t="shared" si="0"/>
        <v>0</v>
      </c>
      <c r="G158" s="157">
        <v>44414</v>
      </c>
      <c r="H158" s="155" t="s">
        <v>2521</v>
      </c>
      <c r="I158" s="152" t="s">
        <v>3098</v>
      </c>
      <c r="J158" s="152" t="str">
        <f>HYPERLINK("https://starylev.com.ua/bookstore/series--ilyustrovani-istoriyi-ta-kazky","ілюстровані історії та казки")</f>
        <v>ілюстровані історії та казки</v>
      </c>
      <c r="K158" s="158">
        <v>9786176790976</v>
      </c>
      <c r="L158" s="159">
        <v>2014</v>
      </c>
      <c r="M158" s="159" t="s">
        <v>1584</v>
      </c>
      <c r="N158" s="160" t="s">
        <v>79</v>
      </c>
      <c r="O158" s="161" t="s">
        <v>3099</v>
      </c>
      <c r="P158" s="162">
        <v>96342</v>
      </c>
      <c r="Q158" s="163" t="s">
        <v>3100</v>
      </c>
      <c r="R158" s="164">
        <v>0.33</v>
      </c>
      <c r="S158" s="165">
        <v>56</v>
      </c>
      <c r="T158" s="157">
        <v>205</v>
      </c>
      <c r="U158" s="166">
        <v>240</v>
      </c>
      <c r="V158" s="165" t="s">
        <v>1286</v>
      </c>
      <c r="W158" s="165" t="s">
        <v>38</v>
      </c>
      <c r="X158" s="167"/>
    </row>
    <row r="159" spans="1:38" ht="11.25" customHeight="1" x14ac:dyDescent="0.3">
      <c r="A159" s="151">
        <v>1154</v>
      </c>
      <c r="B159" s="152" t="s">
        <v>3101</v>
      </c>
      <c r="C159" s="153">
        <v>10</v>
      </c>
      <c r="D159" s="154">
        <v>200</v>
      </c>
      <c r="E159" s="155"/>
      <c r="F159" s="156">
        <f t="shared" si="0"/>
        <v>0</v>
      </c>
      <c r="G159" s="157" t="s">
        <v>40</v>
      </c>
      <c r="H159" s="155" t="s">
        <v>2521</v>
      </c>
      <c r="I159" s="152" t="s">
        <v>512</v>
      </c>
      <c r="J159" s="152" t="str">
        <f>HYPERLINK("https://starylev.com.ua/bookstore/series--korotka-proza-ta-eseyistyka","коротка проза та есеїстика")</f>
        <v>коротка проза та есеїстика</v>
      </c>
      <c r="K159" s="158">
        <v>9786176796930</v>
      </c>
      <c r="L159" s="159" t="s">
        <v>2569</v>
      </c>
      <c r="M159" s="159" t="s">
        <v>1846</v>
      </c>
      <c r="N159" s="160" t="s">
        <v>474</v>
      </c>
      <c r="O159" s="161" t="s">
        <v>3102</v>
      </c>
      <c r="P159" s="162">
        <v>190071</v>
      </c>
      <c r="Q159" s="163" t="s">
        <v>3103</v>
      </c>
      <c r="R159" s="164">
        <v>0.42</v>
      </c>
      <c r="S159" s="165">
        <v>424</v>
      </c>
      <c r="T159" s="157">
        <v>130</v>
      </c>
      <c r="U159" s="166">
        <v>200</v>
      </c>
      <c r="V159" s="165" t="s">
        <v>223</v>
      </c>
      <c r="W159" s="165" t="s">
        <v>77</v>
      </c>
      <c r="X159" s="167"/>
    </row>
    <row r="160" spans="1:38" ht="11.25" customHeight="1" x14ac:dyDescent="0.3">
      <c r="A160" s="151">
        <v>1155</v>
      </c>
      <c r="B160" s="169" t="s">
        <v>3104</v>
      </c>
      <c r="C160" s="153">
        <v>10</v>
      </c>
      <c r="D160" s="170">
        <v>150</v>
      </c>
      <c r="E160" s="155"/>
      <c r="F160" s="156">
        <f t="shared" si="0"/>
        <v>0</v>
      </c>
      <c r="G160" s="157" t="s">
        <v>40</v>
      </c>
      <c r="H160" s="155" t="s">
        <v>2521</v>
      </c>
      <c r="I160" s="168" t="s">
        <v>512</v>
      </c>
      <c r="J160" s="168" t="s">
        <v>274</v>
      </c>
      <c r="K160" s="158">
        <v>9786176798194</v>
      </c>
      <c r="L160" s="159" t="s">
        <v>2544</v>
      </c>
      <c r="M160" s="159" t="s">
        <v>2346</v>
      </c>
      <c r="N160" s="160" t="s">
        <v>474</v>
      </c>
      <c r="O160" s="161" t="s">
        <v>3105</v>
      </c>
      <c r="P160" s="162">
        <v>216823</v>
      </c>
      <c r="Q160" s="163" t="s">
        <v>3106</v>
      </c>
      <c r="R160" s="164">
        <v>0.42</v>
      </c>
      <c r="S160" s="165">
        <v>416</v>
      </c>
      <c r="T160" s="157">
        <v>130</v>
      </c>
      <c r="U160" s="166">
        <v>200</v>
      </c>
      <c r="V160" s="165" t="s">
        <v>223</v>
      </c>
      <c r="W160" s="165" t="s">
        <v>77</v>
      </c>
      <c r="X160" s="167"/>
      <c r="Y160" s="167"/>
      <c r="Z160" s="167"/>
      <c r="AA160" s="167"/>
      <c r="AB160" s="167"/>
      <c r="AC160" s="167"/>
      <c r="AD160" s="167"/>
      <c r="AE160" s="167"/>
      <c r="AF160" s="167"/>
      <c r="AG160" s="167"/>
      <c r="AH160" s="167"/>
      <c r="AI160" s="167"/>
      <c r="AJ160" s="167"/>
      <c r="AK160" s="167"/>
      <c r="AL160" s="167"/>
    </row>
    <row r="161" spans="1:38" ht="11.25" customHeight="1" x14ac:dyDescent="0.3">
      <c r="A161" s="151">
        <v>1156</v>
      </c>
      <c r="B161" s="169" t="s">
        <v>3107</v>
      </c>
      <c r="C161" s="153">
        <v>6</v>
      </c>
      <c r="D161" s="170">
        <v>250</v>
      </c>
      <c r="E161" s="155"/>
      <c r="F161" s="156">
        <f t="shared" si="0"/>
        <v>0</v>
      </c>
      <c r="G161" s="157" t="s">
        <v>40</v>
      </c>
      <c r="H161" s="155" t="s">
        <v>2521</v>
      </c>
      <c r="I161" s="168" t="s">
        <v>512</v>
      </c>
      <c r="J161" s="168" t="s">
        <v>274</v>
      </c>
      <c r="K161" s="158">
        <v>9786176799504</v>
      </c>
      <c r="L161" s="159" t="s">
        <v>577</v>
      </c>
      <c r="M161" s="159" t="s">
        <v>2522</v>
      </c>
      <c r="N161" s="160" t="s">
        <v>474</v>
      </c>
      <c r="O161" s="161" t="s">
        <v>3108</v>
      </c>
      <c r="P161" s="162">
        <v>155934</v>
      </c>
      <c r="Q161" s="163" t="s">
        <v>3109</v>
      </c>
      <c r="R161" s="164">
        <v>0.60299999999999998</v>
      </c>
      <c r="S161" s="165">
        <v>632</v>
      </c>
      <c r="T161" s="157">
        <v>130</v>
      </c>
      <c r="U161" s="166">
        <v>200</v>
      </c>
      <c r="V161" s="165" t="s">
        <v>223</v>
      </c>
      <c r="W161" s="165" t="s">
        <v>77</v>
      </c>
      <c r="X161" s="167"/>
      <c r="Y161" s="167"/>
      <c r="Z161" s="167"/>
      <c r="AA161" s="167"/>
      <c r="AB161" s="167"/>
      <c r="AC161" s="167"/>
      <c r="AD161" s="167"/>
      <c r="AE161" s="167"/>
      <c r="AF161" s="167"/>
      <c r="AG161" s="167"/>
      <c r="AH161" s="167"/>
      <c r="AI161" s="167"/>
      <c r="AJ161" s="167"/>
      <c r="AK161" s="167"/>
      <c r="AL161" s="167"/>
    </row>
    <row r="162" spans="1:38" ht="11.25" customHeight="1" x14ac:dyDescent="0.3">
      <c r="A162" s="151">
        <v>1157</v>
      </c>
      <c r="B162" s="152" t="s">
        <v>3110</v>
      </c>
      <c r="C162" s="153">
        <v>20</v>
      </c>
      <c r="D162" s="154">
        <v>120</v>
      </c>
      <c r="E162" s="155"/>
      <c r="F162" s="156">
        <f t="shared" si="0"/>
        <v>0</v>
      </c>
      <c r="G162" s="157">
        <v>44319</v>
      </c>
      <c r="H162" s="155" t="s">
        <v>2521</v>
      </c>
      <c r="I162" s="168" t="s">
        <v>3111</v>
      </c>
      <c r="J162" s="152" t="str">
        <f>HYPERLINK("https://starylev.com.ua/bookstore/series--ilyustrovani-istoriyi-ta-kazky","ілюстровані історії та казки")</f>
        <v>ілюстровані історії та казки</v>
      </c>
      <c r="K162" s="158">
        <v>9786176794387</v>
      </c>
      <c r="L162" s="159">
        <v>2017</v>
      </c>
      <c r="M162" s="159" t="s">
        <v>2527</v>
      </c>
      <c r="N162" s="160" t="s">
        <v>2820</v>
      </c>
      <c r="O162" s="161" t="s">
        <v>3112</v>
      </c>
      <c r="P162" s="162">
        <v>161273</v>
      </c>
      <c r="Q162" s="163" t="s">
        <v>3113</v>
      </c>
      <c r="R162" s="164">
        <v>0.34</v>
      </c>
      <c r="S162" s="165">
        <v>32</v>
      </c>
      <c r="T162" s="157">
        <v>205</v>
      </c>
      <c r="U162" s="166">
        <v>240</v>
      </c>
      <c r="V162" s="165" t="s">
        <v>1286</v>
      </c>
      <c r="W162" s="165" t="s">
        <v>38</v>
      </c>
      <c r="X162" s="167"/>
    </row>
    <row r="163" spans="1:38" ht="11.25" customHeight="1" x14ac:dyDescent="0.3">
      <c r="A163" s="151">
        <v>1158</v>
      </c>
      <c r="B163" s="152" t="s">
        <v>3114</v>
      </c>
      <c r="C163" s="153">
        <v>10</v>
      </c>
      <c r="D163" s="154">
        <v>220</v>
      </c>
      <c r="E163" s="155"/>
      <c r="F163" s="156">
        <f t="shared" si="0"/>
        <v>0</v>
      </c>
      <c r="G163" s="157" t="s">
        <v>40</v>
      </c>
      <c r="H163" s="155" t="s">
        <v>2521</v>
      </c>
      <c r="I163" s="152" t="s">
        <v>225</v>
      </c>
      <c r="J163" s="152" t="str">
        <f>HYPERLINK("https://starylev.com.ua/bookstore/series--biografiyi-ta-memuary","біографії та мемуари")</f>
        <v>біографії та мемуари</v>
      </c>
      <c r="K163" s="158">
        <v>9786176794417</v>
      </c>
      <c r="L163" s="159">
        <v>2017</v>
      </c>
      <c r="M163" s="159" t="s">
        <v>2522</v>
      </c>
      <c r="N163" s="160" t="s">
        <v>213</v>
      </c>
      <c r="O163" s="161" t="s">
        <v>3115</v>
      </c>
      <c r="P163" s="162">
        <v>161872</v>
      </c>
      <c r="Q163" s="163" t="s">
        <v>3116</v>
      </c>
      <c r="R163" s="164">
        <v>0.42</v>
      </c>
      <c r="S163" s="165">
        <v>352</v>
      </c>
      <c r="T163" s="157">
        <v>145</v>
      </c>
      <c r="U163" s="166">
        <v>200</v>
      </c>
      <c r="V163" s="165" t="s">
        <v>132</v>
      </c>
      <c r="W163" s="165" t="s">
        <v>77</v>
      </c>
      <c r="X163" s="167"/>
    </row>
    <row r="164" spans="1:38" ht="11.25" customHeight="1" x14ac:dyDescent="0.3">
      <c r="A164" s="151">
        <v>1159</v>
      </c>
      <c r="B164" s="152" t="s">
        <v>3117</v>
      </c>
      <c r="C164" s="153">
        <v>20</v>
      </c>
      <c r="D164" s="154">
        <v>80</v>
      </c>
      <c r="E164" s="155"/>
      <c r="F164" s="156">
        <f t="shared" si="0"/>
        <v>0</v>
      </c>
      <c r="G164" s="157">
        <v>44319</v>
      </c>
      <c r="H164" s="155" t="s">
        <v>2521</v>
      </c>
      <c r="I164" s="152" t="s">
        <v>3118</v>
      </c>
      <c r="J164" s="152" t="str">
        <f t="shared" ref="J164:J165" si="14">HYPERLINK("https://starylev.com.ua/bookstore/series--kartonky","дитячі картонки")</f>
        <v>дитячі картонки</v>
      </c>
      <c r="K164" s="158">
        <v>9786176793373</v>
      </c>
      <c r="L164" s="159">
        <v>2016</v>
      </c>
      <c r="M164" s="159" t="s">
        <v>2598</v>
      </c>
      <c r="N164" s="160" t="s">
        <v>3119</v>
      </c>
      <c r="O164" s="161" t="s">
        <v>3120</v>
      </c>
      <c r="P164" s="162">
        <v>146462</v>
      </c>
      <c r="Q164" s="163" t="s">
        <v>3121</v>
      </c>
      <c r="R164" s="164">
        <v>0.16</v>
      </c>
      <c r="S164" s="165">
        <v>12</v>
      </c>
      <c r="T164" s="157">
        <v>180</v>
      </c>
      <c r="U164" s="166">
        <v>180</v>
      </c>
      <c r="V164" s="165" t="s">
        <v>1476</v>
      </c>
      <c r="W164" s="165" t="s">
        <v>38</v>
      </c>
      <c r="X164" s="167"/>
    </row>
    <row r="165" spans="1:38" ht="11.25" customHeight="1" x14ac:dyDescent="0.3">
      <c r="A165" s="151">
        <v>1160</v>
      </c>
      <c r="B165" s="152" t="s">
        <v>3122</v>
      </c>
      <c r="C165" s="153">
        <v>20</v>
      </c>
      <c r="D165" s="154">
        <v>80</v>
      </c>
      <c r="E165" s="155"/>
      <c r="F165" s="156">
        <f t="shared" si="0"/>
        <v>0</v>
      </c>
      <c r="G165" s="157">
        <v>44319</v>
      </c>
      <c r="H165" s="155" t="s">
        <v>2521</v>
      </c>
      <c r="I165" s="152" t="s">
        <v>3118</v>
      </c>
      <c r="J165" s="152" t="str">
        <f t="shared" si="14"/>
        <v>дитячі картонки</v>
      </c>
      <c r="K165" s="158">
        <v>9786176793199</v>
      </c>
      <c r="L165" s="159">
        <v>2016</v>
      </c>
      <c r="M165" s="159" t="s">
        <v>2527</v>
      </c>
      <c r="N165" s="160" t="s">
        <v>3119</v>
      </c>
      <c r="O165" s="161" t="s">
        <v>3123</v>
      </c>
      <c r="P165" s="162">
        <v>143619</v>
      </c>
      <c r="Q165" s="163" t="s">
        <v>3124</v>
      </c>
      <c r="R165" s="164">
        <v>0.16</v>
      </c>
      <c r="S165" s="165">
        <v>12</v>
      </c>
      <c r="T165" s="157">
        <v>180</v>
      </c>
      <c r="U165" s="166">
        <v>180</v>
      </c>
      <c r="V165" s="165" t="s">
        <v>1476</v>
      </c>
      <c r="W165" s="165" t="s">
        <v>38</v>
      </c>
      <c r="X165" s="167"/>
    </row>
    <row r="166" spans="1:38" ht="11.25" customHeight="1" x14ac:dyDescent="0.3">
      <c r="A166" s="151">
        <v>1161</v>
      </c>
      <c r="B166" s="169" t="s">
        <v>3125</v>
      </c>
      <c r="C166" s="153">
        <v>10</v>
      </c>
      <c r="D166" s="173">
        <v>60</v>
      </c>
      <c r="E166" s="155"/>
      <c r="F166" s="156">
        <f t="shared" si="0"/>
        <v>0</v>
      </c>
      <c r="G166" s="157" t="s">
        <v>1470</v>
      </c>
      <c r="H166" s="155" t="s">
        <v>2521</v>
      </c>
      <c r="I166" s="168" t="s">
        <v>3118</v>
      </c>
      <c r="J166" s="168" t="s">
        <v>1472</v>
      </c>
      <c r="K166" s="158">
        <v>9786176794585</v>
      </c>
      <c r="L166" s="159">
        <v>2017</v>
      </c>
      <c r="M166" s="159" t="s">
        <v>2598</v>
      </c>
      <c r="N166" s="160" t="s">
        <v>3119</v>
      </c>
      <c r="O166" s="161" t="s">
        <v>3126</v>
      </c>
      <c r="P166" s="162">
        <v>164572</v>
      </c>
      <c r="Q166" s="163" t="s">
        <v>3127</v>
      </c>
      <c r="R166" s="164">
        <v>0.16</v>
      </c>
      <c r="S166" s="165">
        <v>12</v>
      </c>
      <c r="T166" s="157">
        <v>180</v>
      </c>
      <c r="U166" s="166">
        <v>180</v>
      </c>
      <c r="V166" s="165" t="s">
        <v>1476</v>
      </c>
      <c r="W166" s="165" t="s">
        <v>38</v>
      </c>
      <c r="X166" s="167"/>
      <c r="Y166" s="167"/>
      <c r="Z166" s="167"/>
      <c r="AA166" s="167"/>
      <c r="AB166" s="167"/>
      <c r="AC166" s="167"/>
      <c r="AD166" s="167"/>
      <c r="AE166" s="167"/>
      <c r="AF166" s="167"/>
      <c r="AG166" s="167"/>
      <c r="AH166" s="167"/>
      <c r="AI166" s="167"/>
      <c r="AJ166" s="167"/>
      <c r="AK166" s="167"/>
      <c r="AL166" s="167"/>
    </row>
    <row r="167" spans="1:38" ht="11.25" customHeight="1" x14ac:dyDescent="0.3">
      <c r="A167" s="151">
        <v>1162</v>
      </c>
      <c r="B167" s="169" t="s">
        <v>3128</v>
      </c>
      <c r="C167" s="153">
        <v>20</v>
      </c>
      <c r="D167" s="170">
        <v>80</v>
      </c>
      <c r="E167" s="155"/>
      <c r="F167" s="156">
        <f t="shared" si="0"/>
        <v>0</v>
      </c>
      <c r="G167" s="157" t="s">
        <v>1470</v>
      </c>
      <c r="H167" s="155" t="s">
        <v>2521</v>
      </c>
      <c r="I167" s="168" t="s">
        <v>561</v>
      </c>
      <c r="J167" s="168" t="s">
        <v>1472</v>
      </c>
      <c r="K167" s="158">
        <v>9786176798125</v>
      </c>
      <c r="L167" s="159" t="s">
        <v>577</v>
      </c>
      <c r="M167" s="159" t="s">
        <v>1846</v>
      </c>
      <c r="N167" s="160" t="s">
        <v>1473</v>
      </c>
      <c r="O167" s="161" t="s">
        <v>3129</v>
      </c>
      <c r="P167" s="162">
        <v>39975</v>
      </c>
      <c r="Q167" s="163" t="s">
        <v>3130</v>
      </c>
      <c r="R167" s="164">
        <v>0.155</v>
      </c>
      <c r="S167" s="165">
        <v>12</v>
      </c>
      <c r="T167" s="157">
        <v>180</v>
      </c>
      <c r="U167" s="166">
        <v>180</v>
      </c>
      <c r="V167" s="165" t="s">
        <v>1476</v>
      </c>
      <c r="W167" s="165" t="s">
        <v>38</v>
      </c>
      <c r="X167" s="167"/>
      <c r="Y167" s="167"/>
      <c r="Z167" s="167"/>
      <c r="AA167" s="167"/>
      <c r="AB167" s="167"/>
      <c r="AC167" s="167"/>
      <c r="AD167" s="167"/>
      <c r="AE167" s="167"/>
      <c r="AF167" s="167"/>
      <c r="AG167" s="167"/>
      <c r="AH167" s="167"/>
      <c r="AI167" s="167"/>
      <c r="AJ167" s="167"/>
      <c r="AK167" s="167"/>
      <c r="AL167" s="167"/>
    </row>
    <row r="168" spans="1:38" ht="11.25" customHeight="1" x14ac:dyDescent="0.3">
      <c r="A168" s="151">
        <v>1163</v>
      </c>
      <c r="B168" s="169" t="s">
        <v>3131</v>
      </c>
      <c r="C168" s="153">
        <v>10</v>
      </c>
      <c r="D168" s="174">
        <v>120</v>
      </c>
      <c r="E168" s="155"/>
      <c r="F168" s="156">
        <f t="shared" si="0"/>
        <v>0</v>
      </c>
      <c r="G168" s="172" t="s">
        <v>1315</v>
      </c>
      <c r="H168" s="155" t="s">
        <v>2521</v>
      </c>
      <c r="I168" s="168" t="s">
        <v>3132</v>
      </c>
      <c r="J168" s="168" t="s">
        <v>1238</v>
      </c>
      <c r="K168" s="158">
        <v>9786176797517</v>
      </c>
      <c r="L168" s="159" t="s">
        <v>2544</v>
      </c>
      <c r="M168" s="159" t="s">
        <v>2545</v>
      </c>
      <c r="N168" s="160" t="s">
        <v>1239</v>
      </c>
      <c r="O168" s="161" t="s">
        <v>3133</v>
      </c>
      <c r="P168" s="162">
        <v>207534</v>
      </c>
      <c r="Q168" s="163" t="s">
        <v>3134</v>
      </c>
      <c r="R168" s="164">
        <v>0.44500000000000001</v>
      </c>
      <c r="S168" s="165">
        <v>76</v>
      </c>
      <c r="T168" s="157">
        <v>190</v>
      </c>
      <c r="U168" s="166">
        <v>240</v>
      </c>
      <c r="V168" s="165" t="s">
        <v>93</v>
      </c>
      <c r="W168" s="165" t="s">
        <v>38</v>
      </c>
      <c r="X168" s="167"/>
      <c r="Y168" s="167"/>
      <c r="Z168" s="167"/>
      <c r="AA168" s="167"/>
      <c r="AB168" s="167"/>
      <c r="AC168" s="167"/>
      <c r="AD168" s="167"/>
      <c r="AE168" s="167"/>
      <c r="AF168" s="167"/>
      <c r="AG168" s="167"/>
      <c r="AH168" s="167"/>
      <c r="AI168" s="167"/>
      <c r="AJ168" s="167"/>
      <c r="AK168" s="167"/>
      <c r="AL168" s="167"/>
    </row>
    <row r="169" spans="1:38" ht="11.25" customHeight="1" x14ac:dyDescent="0.3">
      <c r="A169" s="151">
        <v>1164</v>
      </c>
      <c r="B169" s="152" t="s">
        <v>3135</v>
      </c>
      <c r="C169" s="153">
        <v>3</v>
      </c>
      <c r="D169" s="154">
        <v>300</v>
      </c>
      <c r="E169" s="155"/>
      <c r="F169" s="156">
        <f t="shared" si="0"/>
        <v>0</v>
      </c>
      <c r="G169" s="157" t="s">
        <v>40</v>
      </c>
      <c r="H169" s="155" t="s">
        <v>2521</v>
      </c>
      <c r="I169" s="152" t="s">
        <v>3136</v>
      </c>
      <c r="J169" s="152" t="str">
        <f>HYPERLINK("https://starylev.com.ua/bookstore/series--mystectvo-i-kultura","мистецтво і культура")</f>
        <v>мистецтво і культура</v>
      </c>
      <c r="K169" s="158">
        <v>9786176797296</v>
      </c>
      <c r="L169" s="159" t="s">
        <v>2569</v>
      </c>
      <c r="M169" s="159" t="s">
        <v>2522</v>
      </c>
      <c r="N169" s="160" t="s">
        <v>67</v>
      </c>
      <c r="O169" s="161" t="s">
        <v>3137</v>
      </c>
      <c r="P169" s="162">
        <v>149792</v>
      </c>
      <c r="Q169" s="163" t="s">
        <v>3138</v>
      </c>
      <c r="R169" s="164">
        <v>1.37</v>
      </c>
      <c r="S169" s="165">
        <v>896</v>
      </c>
      <c r="T169" s="157">
        <v>160</v>
      </c>
      <c r="U169" s="166">
        <v>240</v>
      </c>
      <c r="V169" s="165" t="s">
        <v>3139</v>
      </c>
      <c r="W169" s="165" t="s">
        <v>77</v>
      </c>
      <c r="X169" s="167"/>
    </row>
    <row r="170" spans="1:38" ht="11.25" customHeight="1" x14ac:dyDescent="0.3">
      <c r="A170" s="151">
        <v>1165</v>
      </c>
      <c r="B170" s="152" t="s">
        <v>3140</v>
      </c>
      <c r="C170" s="153">
        <v>10</v>
      </c>
      <c r="D170" s="154">
        <v>180</v>
      </c>
      <c r="E170" s="155"/>
      <c r="F170" s="156">
        <f t="shared" si="0"/>
        <v>0</v>
      </c>
      <c r="G170" s="157">
        <v>44414</v>
      </c>
      <c r="H170" s="155" t="s">
        <v>2521</v>
      </c>
      <c r="I170" s="168" t="s">
        <v>3141</v>
      </c>
      <c r="J170" s="152" t="str">
        <f>HYPERLINK("https://starylev.com.ua/bookstore/series--ilyustrovani-istoriyi-ta-kazky","ілюстровані історії та казки")</f>
        <v>ілюстровані історії та казки</v>
      </c>
      <c r="K170" s="158">
        <v>9786176793656</v>
      </c>
      <c r="L170" s="159">
        <v>2017</v>
      </c>
      <c r="M170" s="159" t="s">
        <v>2551</v>
      </c>
      <c r="N170" s="160" t="s">
        <v>1539</v>
      </c>
      <c r="O170" s="161" t="s">
        <v>3142</v>
      </c>
      <c r="P170" s="162">
        <v>153067</v>
      </c>
      <c r="Q170" s="163" t="s">
        <v>3143</v>
      </c>
      <c r="R170" s="164">
        <v>0.38</v>
      </c>
      <c r="S170" s="165">
        <v>128</v>
      </c>
      <c r="T170" s="157">
        <v>170</v>
      </c>
      <c r="U170" s="166">
        <v>215</v>
      </c>
      <c r="V170" s="165" t="s">
        <v>1201</v>
      </c>
      <c r="W170" s="165" t="s">
        <v>38</v>
      </c>
      <c r="X170" s="167"/>
    </row>
    <row r="171" spans="1:38" ht="11.25" customHeight="1" x14ac:dyDescent="0.3">
      <c r="A171" s="151">
        <v>1166</v>
      </c>
      <c r="B171" s="169" t="s">
        <v>3144</v>
      </c>
      <c r="C171" s="153">
        <v>20</v>
      </c>
      <c r="D171" s="170">
        <v>120</v>
      </c>
      <c r="E171" s="155"/>
      <c r="F171" s="156">
        <f t="shared" si="0"/>
        <v>0</v>
      </c>
      <c r="G171" s="172" t="s">
        <v>1134</v>
      </c>
      <c r="H171" s="155" t="s">
        <v>2521</v>
      </c>
      <c r="I171" s="168" t="s">
        <v>3145</v>
      </c>
      <c r="J171" s="168" t="s">
        <v>1128</v>
      </c>
      <c r="K171" s="158">
        <v>9786176795988</v>
      </c>
      <c r="L171" s="159" t="s">
        <v>2544</v>
      </c>
      <c r="M171" s="159" t="s">
        <v>1850</v>
      </c>
      <c r="N171" s="160" t="s">
        <v>213</v>
      </c>
      <c r="O171" s="161" t="s">
        <v>3146</v>
      </c>
      <c r="P171" s="162">
        <v>205876</v>
      </c>
      <c r="Q171" s="163" t="s">
        <v>3147</v>
      </c>
      <c r="R171" s="164">
        <v>0.23</v>
      </c>
      <c r="S171" s="165">
        <v>64</v>
      </c>
      <c r="T171" s="157">
        <v>150</v>
      </c>
      <c r="U171" s="166">
        <v>190</v>
      </c>
      <c r="V171" s="165" t="s">
        <v>53</v>
      </c>
      <c r="W171" s="165" t="s">
        <v>38</v>
      </c>
      <c r="X171" s="167"/>
      <c r="Y171" s="167"/>
      <c r="Z171" s="167"/>
      <c r="AA171" s="167"/>
      <c r="AB171" s="167"/>
      <c r="AC171" s="167"/>
      <c r="AD171" s="167"/>
      <c r="AE171" s="167"/>
      <c r="AF171" s="167"/>
      <c r="AG171" s="167"/>
      <c r="AH171" s="167"/>
      <c r="AI171" s="167"/>
      <c r="AJ171" s="167"/>
      <c r="AK171" s="167"/>
      <c r="AL171" s="167"/>
    </row>
    <row r="172" spans="1:38" ht="11.25" customHeight="1" x14ac:dyDescent="0.3">
      <c r="A172" s="151">
        <v>1167</v>
      </c>
      <c r="B172" s="152" t="s">
        <v>3148</v>
      </c>
      <c r="C172" s="153">
        <v>10</v>
      </c>
      <c r="D172" s="154">
        <v>180</v>
      </c>
      <c r="E172" s="155"/>
      <c r="F172" s="156">
        <f t="shared" si="0"/>
        <v>0</v>
      </c>
      <c r="G172" s="157">
        <v>44539</v>
      </c>
      <c r="H172" s="155" t="s">
        <v>2521</v>
      </c>
      <c r="I172" s="168" t="s">
        <v>3149</v>
      </c>
      <c r="J172" s="152" t="str">
        <f>HYPERLINK("https://starylev.com.ua/bookstore/series--dytyachi-knygy-dlya-chytannya","дитячі книжки для читання")</f>
        <v>дитячі книжки для читання</v>
      </c>
      <c r="K172" s="158">
        <v>9786176791102</v>
      </c>
      <c r="L172" s="159">
        <v>2015</v>
      </c>
      <c r="M172" s="159" t="s">
        <v>1850</v>
      </c>
      <c r="N172" s="160" t="s">
        <v>2528</v>
      </c>
      <c r="O172" s="161" t="s">
        <v>3150</v>
      </c>
      <c r="P172" s="162">
        <v>99948</v>
      </c>
      <c r="Q172" s="163" t="s">
        <v>3151</v>
      </c>
      <c r="R172" s="164">
        <v>0.21</v>
      </c>
      <c r="S172" s="165">
        <v>304</v>
      </c>
      <c r="T172" s="157">
        <v>145</v>
      </c>
      <c r="U172" s="166">
        <v>200</v>
      </c>
      <c r="V172" s="165" t="s">
        <v>132</v>
      </c>
      <c r="W172" s="165" t="s">
        <v>77</v>
      </c>
      <c r="X172" s="167"/>
    </row>
    <row r="173" spans="1:38" ht="11.25" customHeight="1" x14ac:dyDescent="0.3">
      <c r="A173" s="151">
        <v>1168</v>
      </c>
      <c r="B173" s="152" t="s">
        <v>3152</v>
      </c>
      <c r="C173" s="153">
        <v>20</v>
      </c>
      <c r="D173" s="154">
        <v>120</v>
      </c>
      <c r="E173" s="155"/>
      <c r="F173" s="156">
        <f t="shared" si="0"/>
        <v>0</v>
      </c>
      <c r="G173" s="157" t="s">
        <v>2520</v>
      </c>
      <c r="H173" s="155" t="s">
        <v>2521</v>
      </c>
      <c r="I173" s="168" t="s">
        <v>2032</v>
      </c>
      <c r="J173" s="152" t="str">
        <f>HYPERLINK("https://starylev.com.ua/bookstore/series--knygy-dlya-pidlitkiv","книжки для підлітків")</f>
        <v>книжки для підлітків</v>
      </c>
      <c r="K173" s="158">
        <v>9786176796244</v>
      </c>
      <c r="L173" s="159">
        <v>2018</v>
      </c>
      <c r="M173" s="159" t="s">
        <v>1584</v>
      </c>
      <c r="N173" s="160" t="s">
        <v>1129</v>
      </c>
      <c r="O173" s="161" t="s">
        <v>3153</v>
      </c>
      <c r="P173" s="162">
        <v>184597</v>
      </c>
      <c r="Q173" s="163" t="s">
        <v>3154</v>
      </c>
      <c r="R173" s="164">
        <v>0.25</v>
      </c>
      <c r="S173" s="165">
        <v>176</v>
      </c>
      <c r="T173" s="157">
        <v>130</v>
      </c>
      <c r="U173" s="166">
        <v>200</v>
      </c>
      <c r="V173" s="165" t="s">
        <v>223</v>
      </c>
      <c r="W173" s="165" t="s">
        <v>2413</v>
      </c>
      <c r="X173" s="167"/>
    </row>
    <row r="174" spans="1:38" ht="11.25" customHeight="1" x14ac:dyDescent="0.3">
      <c r="A174" s="151">
        <v>1169</v>
      </c>
      <c r="B174" s="152" t="s">
        <v>3155</v>
      </c>
      <c r="C174" s="153">
        <v>10</v>
      </c>
      <c r="D174" s="154">
        <v>120</v>
      </c>
      <c r="E174" s="155"/>
      <c r="F174" s="156">
        <f t="shared" si="0"/>
        <v>0</v>
      </c>
      <c r="G174" s="157">
        <v>44414</v>
      </c>
      <c r="H174" s="155" t="s">
        <v>2521</v>
      </c>
      <c r="I174" s="152" t="s">
        <v>1538</v>
      </c>
      <c r="J174" s="152" t="str">
        <f>HYPERLINK("https://starylev.com.ua/bookstore/series--ilyustrovani-istoriyi-ta-kazky","ілюстровані історії та казки")</f>
        <v>ілюстровані історії та казки</v>
      </c>
      <c r="K174" s="158">
        <v>9786176795810</v>
      </c>
      <c r="L174" s="159" t="s">
        <v>2569</v>
      </c>
      <c r="M174" s="159" t="s">
        <v>2570</v>
      </c>
      <c r="N174" s="160" t="s">
        <v>1539</v>
      </c>
      <c r="O174" s="161" t="s">
        <v>3156</v>
      </c>
      <c r="P174" s="162">
        <v>146407</v>
      </c>
      <c r="Q174" s="163" t="s">
        <v>3157</v>
      </c>
      <c r="R174" s="164">
        <v>0.26</v>
      </c>
      <c r="S174" s="165">
        <v>56</v>
      </c>
      <c r="T174" s="157">
        <v>170</v>
      </c>
      <c r="U174" s="166">
        <v>215</v>
      </c>
      <c r="V174" s="165" t="s">
        <v>1201</v>
      </c>
      <c r="W174" s="165" t="s">
        <v>38</v>
      </c>
      <c r="X174" s="167"/>
    </row>
    <row r="175" spans="1:38" ht="11.25" customHeight="1" x14ac:dyDescent="0.3">
      <c r="A175" s="151">
        <v>1171</v>
      </c>
      <c r="B175" s="152" t="s">
        <v>3158</v>
      </c>
      <c r="C175" s="153">
        <v>8</v>
      </c>
      <c r="D175" s="154">
        <v>100</v>
      </c>
      <c r="E175" s="155"/>
      <c r="F175" s="156">
        <f t="shared" si="0"/>
        <v>0</v>
      </c>
      <c r="G175" s="157" t="s">
        <v>40</v>
      </c>
      <c r="H175" s="155" t="s">
        <v>2521</v>
      </c>
      <c r="I175" s="152" t="s">
        <v>3159</v>
      </c>
      <c r="J175" s="152" t="str">
        <f>HYPERLINK("https://starylev.com.ua/bookstore/series--hudozhnya-proza","художня проза")</f>
        <v>художня проза</v>
      </c>
      <c r="K175" s="158">
        <v>9786176796220</v>
      </c>
      <c r="L175" s="159" t="s">
        <v>2569</v>
      </c>
      <c r="M175" s="159" t="s">
        <v>1584</v>
      </c>
      <c r="N175" s="160" t="s">
        <v>878</v>
      </c>
      <c r="O175" s="161" t="s">
        <v>3160</v>
      </c>
      <c r="P175" s="162">
        <v>201748</v>
      </c>
      <c r="Q175" s="163" t="s">
        <v>3161</v>
      </c>
      <c r="R175" s="164">
        <v>0.46500000000000002</v>
      </c>
      <c r="S175" s="165">
        <v>464</v>
      </c>
      <c r="T175" s="157">
        <v>130</v>
      </c>
      <c r="U175" s="166">
        <v>200</v>
      </c>
      <c r="V175" s="165" t="s">
        <v>223</v>
      </c>
      <c r="W175" s="165" t="s">
        <v>77</v>
      </c>
      <c r="X175" s="167"/>
    </row>
    <row r="176" spans="1:38" ht="11.25" customHeight="1" x14ac:dyDescent="0.3">
      <c r="A176" s="151">
        <v>1172</v>
      </c>
      <c r="B176" s="169" t="s">
        <v>3162</v>
      </c>
      <c r="C176" s="153">
        <v>10</v>
      </c>
      <c r="D176" s="173">
        <v>220</v>
      </c>
      <c r="E176" s="155"/>
      <c r="F176" s="156">
        <f t="shared" si="0"/>
        <v>0</v>
      </c>
      <c r="G176" s="172" t="s">
        <v>1315</v>
      </c>
      <c r="H176" s="155" t="s">
        <v>2521</v>
      </c>
      <c r="I176" s="168" t="s">
        <v>469</v>
      </c>
      <c r="J176" s="168" t="s">
        <v>1571</v>
      </c>
      <c r="K176" s="158">
        <v>9786176797029</v>
      </c>
      <c r="L176" s="159" t="s">
        <v>2569</v>
      </c>
      <c r="M176" s="159" t="s">
        <v>2570</v>
      </c>
      <c r="N176" s="160" t="s">
        <v>1572</v>
      </c>
      <c r="O176" s="161" t="s">
        <v>3163</v>
      </c>
      <c r="P176" s="162">
        <v>146414</v>
      </c>
      <c r="Q176" s="163" t="s">
        <v>3164</v>
      </c>
      <c r="R176" s="164">
        <v>0.53</v>
      </c>
      <c r="S176" s="165">
        <v>52</v>
      </c>
      <c r="T176" s="157">
        <v>220</v>
      </c>
      <c r="U176" s="166">
        <v>290</v>
      </c>
      <c r="V176" s="165" t="s">
        <v>1177</v>
      </c>
      <c r="W176" s="165" t="s">
        <v>38</v>
      </c>
      <c r="X176" s="167"/>
      <c r="Y176" s="167"/>
      <c r="Z176" s="167"/>
      <c r="AA176" s="167"/>
      <c r="AB176" s="167"/>
      <c r="AC176" s="167"/>
      <c r="AD176" s="167"/>
      <c r="AE176" s="167"/>
      <c r="AF176" s="167"/>
      <c r="AG176" s="167"/>
      <c r="AH176" s="167"/>
      <c r="AI176" s="167"/>
      <c r="AJ176" s="167"/>
      <c r="AK176" s="167"/>
      <c r="AL176" s="167"/>
    </row>
    <row r="177" spans="1:38" ht="11.25" customHeight="1" x14ac:dyDescent="0.3">
      <c r="A177" s="151">
        <v>1173</v>
      </c>
      <c r="B177" s="152" t="s">
        <v>3165</v>
      </c>
      <c r="C177" s="153">
        <v>20</v>
      </c>
      <c r="D177" s="154">
        <v>120</v>
      </c>
      <c r="E177" s="155"/>
      <c r="F177" s="156">
        <f t="shared" si="0"/>
        <v>0</v>
      </c>
      <c r="G177" s="157" t="s">
        <v>40</v>
      </c>
      <c r="H177" s="155" t="s">
        <v>2521</v>
      </c>
      <c r="I177" s="168" t="s">
        <v>1901</v>
      </c>
      <c r="J177" s="152" t="str">
        <f t="shared" ref="J177:J178" si="15">HYPERLINK("https://starylev.com.ua/bookstore/series--hudozhnya-proza","художня проза")</f>
        <v>художня проза</v>
      </c>
      <c r="K177" s="158">
        <v>9786176792949</v>
      </c>
      <c r="L177" s="159">
        <v>2017</v>
      </c>
      <c r="M177" s="159" t="s">
        <v>2545</v>
      </c>
      <c r="N177" s="160" t="s">
        <v>878</v>
      </c>
      <c r="O177" s="161" t="s">
        <v>3166</v>
      </c>
      <c r="P177" s="162">
        <v>153063</v>
      </c>
      <c r="Q177" s="163" t="s">
        <v>3167</v>
      </c>
      <c r="R177" s="164">
        <v>0.24</v>
      </c>
      <c r="S177" s="165">
        <v>160</v>
      </c>
      <c r="T177" s="157">
        <v>130</v>
      </c>
      <c r="U177" s="166">
        <v>200</v>
      </c>
      <c r="V177" s="165" t="s">
        <v>223</v>
      </c>
      <c r="W177" s="165" t="s">
        <v>77</v>
      </c>
      <c r="X177" s="167"/>
    </row>
    <row r="178" spans="1:38" ht="11.25" customHeight="1" x14ac:dyDescent="0.3">
      <c r="A178" s="151">
        <v>1174</v>
      </c>
      <c r="B178" s="152" t="s">
        <v>1052</v>
      </c>
      <c r="C178" s="153">
        <v>20</v>
      </c>
      <c r="D178" s="154">
        <v>150</v>
      </c>
      <c r="E178" s="155"/>
      <c r="F178" s="156">
        <f t="shared" si="0"/>
        <v>0</v>
      </c>
      <c r="G178" s="157" t="s">
        <v>40</v>
      </c>
      <c r="H178" s="155" t="s">
        <v>2521</v>
      </c>
      <c r="I178" s="168" t="s">
        <v>1053</v>
      </c>
      <c r="J178" s="152" t="str">
        <f t="shared" si="15"/>
        <v>художня проза</v>
      </c>
      <c r="K178" s="158">
        <v>9786176793717</v>
      </c>
      <c r="L178" s="159">
        <v>2017</v>
      </c>
      <c r="M178" s="159" t="s">
        <v>2545</v>
      </c>
      <c r="N178" s="160" t="s">
        <v>291</v>
      </c>
      <c r="O178" s="161" t="s">
        <v>1054</v>
      </c>
      <c r="P178" s="162">
        <v>154729</v>
      </c>
      <c r="Q178" s="163" t="s">
        <v>1055</v>
      </c>
      <c r="R178" s="164">
        <v>0.26</v>
      </c>
      <c r="S178" s="165">
        <v>216</v>
      </c>
      <c r="T178" s="157">
        <v>130</v>
      </c>
      <c r="U178" s="166">
        <v>200</v>
      </c>
      <c r="V178" s="165" t="s">
        <v>223</v>
      </c>
      <c r="W178" s="165" t="s">
        <v>77</v>
      </c>
      <c r="X178" s="167"/>
    </row>
    <row r="179" spans="1:38" ht="11.25" customHeight="1" x14ac:dyDescent="0.3">
      <c r="A179" s="151">
        <v>1175</v>
      </c>
      <c r="B179" s="152" t="s">
        <v>3168</v>
      </c>
      <c r="C179" s="153">
        <v>10</v>
      </c>
      <c r="D179" s="154">
        <v>220</v>
      </c>
      <c r="E179" s="155"/>
      <c r="F179" s="156">
        <f t="shared" si="0"/>
        <v>0</v>
      </c>
      <c r="G179" s="157" t="s">
        <v>40</v>
      </c>
      <c r="H179" s="155" t="s">
        <v>2521</v>
      </c>
      <c r="I179" s="152" t="s">
        <v>3169</v>
      </c>
      <c r="J179" s="152" t="str">
        <f>HYPERLINK("https://starylev.com.ua/bookstore/series--mystectvo-i-kultura","мистецтво і культура")</f>
        <v>мистецтво і культура</v>
      </c>
      <c r="K179" s="158">
        <v>9786176793601</v>
      </c>
      <c r="L179" s="159">
        <v>2017</v>
      </c>
      <c r="M179" s="159" t="s">
        <v>2570</v>
      </c>
      <c r="N179" s="160" t="s">
        <v>67</v>
      </c>
      <c r="O179" s="161" t="s">
        <v>3170</v>
      </c>
      <c r="P179" s="162">
        <v>158813</v>
      </c>
      <c r="Q179" s="163" t="s">
        <v>3171</v>
      </c>
      <c r="R179" s="164">
        <v>0.37</v>
      </c>
      <c r="S179" s="165">
        <v>240</v>
      </c>
      <c r="T179" s="157">
        <v>145</v>
      </c>
      <c r="U179" s="166">
        <v>200</v>
      </c>
      <c r="V179" s="165" t="s">
        <v>132</v>
      </c>
      <c r="W179" s="165" t="s">
        <v>38</v>
      </c>
      <c r="X179" s="167"/>
    </row>
    <row r="180" spans="1:38" ht="11.25" customHeight="1" x14ac:dyDescent="0.3">
      <c r="A180" s="151">
        <v>1176</v>
      </c>
      <c r="B180" s="152" t="s">
        <v>3172</v>
      </c>
      <c r="C180" s="153">
        <v>10</v>
      </c>
      <c r="D180" s="154">
        <v>120</v>
      </c>
      <c r="E180" s="155"/>
      <c r="F180" s="156">
        <f t="shared" si="0"/>
        <v>0</v>
      </c>
      <c r="G180" s="157" t="s">
        <v>40</v>
      </c>
      <c r="H180" s="155" t="s">
        <v>2521</v>
      </c>
      <c r="I180" s="152" t="s">
        <v>3173</v>
      </c>
      <c r="J180" s="152" t="str">
        <f t="shared" ref="J180:J181" si="16">HYPERLINK("https://starylev.com.ua/bookstore/series--hudozhnya-proza","художня проза")</f>
        <v>художня проза</v>
      </c>
      <c r="K180" s="158">
        <v>9786176793748</v>
      </c>
      <c r="L180" s="159">
        <v>2018</v>
      </c>
      <c r="M180" s="159" t="s">
        <v>2545</v>
      </c>
      <c r="N180" s="160" t="s">
        <v>878</v>
      </c>
      <c r="O180" s="161" t="s">
        <v>3174</v>
      </c>
      <c r="P180" s="162">
        <v>173309</v>
      </c>
      <c r="Q180" s="163" t="s">
        <v>3175</v>
      </c>
      <c r="R180" s="164">
        <v>0.21</v>
      </c>
      <c r="S180" s="165">
        <v>160</v>
      </c>
      <c r="T180" s="157">
        <v>130</v>
      </c>
      <c r="U180" s="166">
        <v>200</v>
      </c>
      <c r="V180" s="165" t="s">
        <v>223</v>
      </c>
      <c r="W180" s="165" t="s">
        <v>77</v>
      </c>
      <c r="X180" s="167"/>
    </row>
    <row r="181" spans="1:38" ht="11.25" customHeight="1" x14ac:dyDescent="0.3">
      <c r="A181" s="151">
        <v>1177</v>
      </c>
      <c r="B181" s="152" t="s">
        <v>3176</v>
      </c>
      <c r="C181" s="153">
        <v>10</v>
      </c>
      <c r="D181" s="154">
        <v>150</v>
      </c>
      <c r="E181" s="155"/>
      <c r="F181" s="156">
        <f t="shared" si="0"/>
        <v>0</v>
      </c>
      <c r="G181" s="157" t="s">
        <v>40</v>
      </c>
      <c r="H181" s="155" t="s">
        <v>2521</v>
      </c>
      <c r="I181" s="152" t="s">
        <v>1109</v>
      </c>
      <c r="J181" s="152" t="str">
        <f t="shared" si="16"/>
        <v>художня проза</v>
      </c>
      <c r="K181" s="158">
        <v>9786176792048</v>
      </c>
      <c r="L181" s="159">
        <v>2015</v>
      </c>
      <c r="M181" s="159" t="s">
        <v>1584</v>
      </c>
      <c r="N181" s="160" t="s">
        <v>291</v>
      </c>
      <c r="O181" s="161" t="s">
        <v>3177</v>
      </c>
      <c r="P181" s="162">
        <v>114086</v>
      </c>
      <c r="Q181" s="163" t="s">
        <v>3178</v>
      </c>
      <c r="R181" s="164">
        <v>0.28000000000000003</v>
      </c>
      <c r="S181" s="165">
        <v>240</v>
      </c>
      <c r="T181" s="157">
        <v>130</v>
      </c>
      <c r="U181" s="166">
        <v>200</v>
      </c>
      <c r="V181" s="165" t="s">
        <v>223</v>
      </c>
      <c r="W181" s="165" t="s">
        <v>77</v>
      </c>
      <c r="X181" s="167"/>
    </row>
    <row r="182" spans="1:38" ht="11.25" customHeight="1" x14ac:dyDescent="0.3">
      <c r="A182" s="151">
        <v>1178</v>
      </c>
      <c r="B182" s="152" t="s">
        <v>3179</v>
      </c>
      <c r="C182" s="153">
        <v>10</v>
      </c>
      <c r="D182" s="154">
        <v>150</v>
      </c>
      <c r="E182" s="155"/>
      <c r="F182" s="156">
        <f t="shared" si="0"/>
        <v>0</v>
      </c>
      <c r="G182" s="157" t="s">
        <v>40</v>
      </c>
      <c r="H182" s="155" t="s">
        <v>2521</v>
      </c>
      <c r="I182" s="152" t="s">
        <v>2536</v>
      </c>
      <c r="J182" s="152" t="str">
        <f>HYPERLINK("https://starylev.com.ua/bookstore/series--korotka-proza-ta-eseyistyka","коротка проза та есеїстика")</f>
        <v>коротка проза та есеїстика</v>
      </c>
      <c r="K182" s="158">
        <v>9786176796435</v>
      </c>
      <c r="L182" s="159">
        <v>2018</v>
      </c>
      <c r="M182" s="159" t="s">
        <v>2522</v>
      </c>
      <c r="N182" s="160" t="s">
        <v>474</v>
      </c>
      <c r="O182" s="161" t="s">
        <v>3180</v>
      </c>
      <c r="P182" s="162">
        <v>180272</v>
      </c>
      <c r="Q182" s="163" t="s">
        <v>3181</v>
      </c>
      <c r="R182" s="164">
        <v>0.31</v>
      </c>
      <c r="S182" s="165">
        <v>168</v>
      </c>
      <c r="T182" s="157">
        <v>145</v>
      </c>
      <c r="U182" s="166">
        <v>200</v>
      </c>
      <c r="V182" s="165" t="s">
        <v>132</v>
      </c>
      <c r="W182" s="165" t="s">
        <v>77</v>
      </c>
      <c r="X182" s="167"/>
    </row>
    <row r="183" spans="1:38" ht="11.25" customHeight="1" x14ac:dyDescent="0.3">
      <c r="A183" s="151">
        <v>1179</v>
      </c>
      <c r="B183" s="152" t="s">
        <v>3182</v>
      </c>
      <c r="C183" s="153">
        <v>10</v>
      </c>
      <c r="D183" s="154">
        <v>180</v>
      </c>
      <c r="E183" s="155"/>
      <c r="F183" s="156">
        <f t="shared" si="0"/>
        <v>0</v>
      </c>
      <c r="G183" s="157" t="s">
        <v>30</v>
      </c>
      <c r="H183" s="155" t="s">
        <v>2521</v>
      </c>
      <c r="I183" s="152" t="s">
        <v>72</v>
      </c>
      <c r="J183" s="152" t="str">
        <f>HYPERLINK("https://starylev.com.ua/bookstore/series--albomy-ta-art-buky","альбоми та арт-буки")</f>
        <v>альбоми та арт-буки</v>
      </c>
      <c r="K183" s="158">
        <v>9786176793519</v>
      </c>
      <c r="L183" s="159">
        <v>2017</v>
      </c>
      <c r="M183" s="159" t="s">
        <v>2545</v>
      </c>
      <c r="N183" s="160" t="s">
        <v>73</v>
      </c>
      <c r="O183" s="161" t="s">
        <v>3183</v>
      </c>
      <c r="P183" s="162">
        <v>153057</v>
      </c>
      <c r="Q183" s="163" t="s">
        <v>3184</v>
      </c>
      <c r="R183" s="164">
        <v>0.47</v>
      </c>
      <c r="S183" s="165">
        <v>88</v>
      </c>
      <c r="T183" s="157">
        <v>250</v>
      </c>
      <c r="U183" s="166">
        <v>250</v>
      </c>
      <c r="V183" s="165" t="s">
        <v>76</v>
      </c>
      <c r="W183" s="165" t="s">
        <v>77</v>
      </c>
      <c r="X183" s="167"/>
    </row>
    <row r="184" spans="1:38" ht="11.25" customHeight="1" x14ac:dyDescent="0.3">
      <c r="A184" s="151">
        <v>1180</v>
      </c>
      <c r="B184" s="169" t="s">
        <v>3185</v>
      </c>
      <c r="C184" s="153">
        <v>10</v>
      </c>
      <c r="D184" s="174">
        <v>90</v>
      </c>
      <c r="E184" s="155"/>
      <c r="F184" s="156">
        <f t="shared" si="0"/>
        <v>0</v>
      </c>
      <c r="G184" s="157" t="s">
        <v>40</v>
      </c>
      <c r="H184" s="155" t="s">
        <v>2521</v>
      </c>
      <c r="I184" s="168" t="s">
        <v>3186</v>
      </c>
      <c r="J184" s="168" t="s">
        <v>290</v>
      </c>
      <c r="K184" s="158">
        <v>9786176797630</v>
      </c>
      <c r="L184" s="159" t="s">
        <v>2544</v>
      </c>
      <c r="M184" s="159" t="s">
        <v>2551</v>
      </c>
      <c r="N184" s="160" t="s">
        <v>291</v>
      </c>
      <c r="O184" s="161" t="s">
        <v>3187</v>
      </c>
      <c r="P184" s="162">
        <v>209472</v>
      </c>
      <c r="Q184" s="163" t="s">
        <v>3188</v>
      </c>
      <c r="R184" s="164">
        <v>0.32</v>
      </c>
      <c r="S184" s="165">
        <v>288</v>
      </c>
      <c r="T184" s="157">
        <v>130</v>
      </c>
      <c r="U184" s="166">
        <v>200</v>
      </c>
      <c r="V184" s="165" t="s">
        <v>223</v>
      </c>
      <c r="W184" s="165" t="s">
        <v>77</v>
      </c>
      <c r="X184" s="167"/>
      <c r="Y184" s="167"/>
      <c r="Z184" s="167"/>
      <c r="AA184" s="167"/>
      <c r="AB184" s="167"/>
      <c r="AC184" s="167"/>
      <c r="AD184" s="167"/>
      <c r="AE184" s="167"/>
      <c r="AF184" s="167"/>
      <c r="AG184" s="167"/>
      <c r="AH184" s="167"/>
      <c r="AI184" s="167"/>
      <c r="AJ184" s="167"/>
      <c r="AK184" s="167"/>
      <c r="AL184" s="167"/>
    </row>
    <row r="185" spans="1:38" ht="11.25" customHeight="1" x14ac:dyDescent="0.3">
      <c r="A185" s="151">
        <v>1181</v>
      </c>
      <c r="B185" s="152" t="s">
        <v>3189</v>
      </c>
      <c r="C185" s="153">
        <v>18</v>
      </c>
      <c r="D185" s="154">
        <v>120</v>
      </c>
      <c r="E185" s="155"/>
      <c r="F185" s="156">
        <f t="shared" si="0"/>
        <v>0</v>
      </c>
      <c r="G185" s="157" t="s">
        <v>40</v>
      </c>
      <c r="H185" s="155" t="s">
        <v>2521</v>
      </c>
      <c r="I185" s="168" t="s">
        <v>3190</v>
      </c>
      <c r="J185" s="152" t="str">
        <f>HYPERLINK("https://starylev.com.ua/bookstore/series--hudozhnya-proza","художня проза")</f>
        <v>художня проза</v>
      </c>
      <c r="K185" s="158">
        <v>9786176796367</v>
      </c>
      <c r="L185" s="159">
        <v>2018</v>
      </c>
      <c r="M185" s="159" t="s">
        <v>2527</v>
      </c>
      <c r="N185" s="160" t="s">
        <v>663</v>
      </c>
      <c r="O185" s="161" t="s">
        <v>3191</v>
      </c>
      <c r="P185" s="162">
        <v>178521</v>
      </c>
      <c r="Q185" s="163" t="s">
        <v>3192</v>
      </c>
      <c r="R185" s="164">
        <v>0.23</v>
      </c>
      <c r="S185" s="165">
        <v>192</v>
      </c>
      <c r="T185" s="157">
        <v>130</v>
      </c>
      <c r="U185" s="166">
        <v>200</v>
      </c>
      <c r="V185" s="165" t="s">
        <v>223</v>
      </c>
      <c r="W185" s="165" t="s">
        <v>77</v>
      </c>
      <c r="X185" s="167"/>
    </row>
    <row r="186" spans="1:38" ht="11.25" customHeight="1" x14ac:dyDescent="0.3">
      <c r="A186" s="151">
        <v>1182</v>
      </c>
      <c r="B186" s="152" t="s">
        <v>3193</v>
      </c>
      <c r="C186" s="153">
        <v>10</v>
      </c>
      <c r="D186" s="154">
        <v>150</v>
      </c>
      <c r="E186" s="155"/>
      <c r="F186" s="156">
        <f t="shared" si="0"/>
        <v>0</v>
      </c>
      <c r="G186" s="157">
        <v>44414</v>
      </c>
      <c r="H186" s="155" t="s">
        <v>2521</v>
      </c>
      <c r="I186" s="168" t="s">
        <v>3194</v>
      </c>
      <c r="J186" s="152" t="str">
        <f>HYPERLINK("https://starylev.com.ua/bookstore/series--ilyustrovani-istoriyi-ta-kazky","ілюстровані історії та казки")</f>
        <v>ілюстровані історії та казки</v>
      </c>
      <c r="K186" s="158">
        <v>9786176794288</v>
      </c>
      <c r="L186" s="159">
        <v>2017</v>
      </c>
      <c r="M186" s="159" t="s">
        <v>2522</v>
      </c>
      <c r="N186" s="160" t="s">
        <v>2820</v>
      </c>
      <c r="O186" s="161" t="s">
        <v>3195</v>
      </c>
      <c r="P186" s="162">
        <v>159969</v>
      </c>
      <c r="Q186" s="163" t="s">
        <v>3196</v>
      </c>
      <c r="R186" s="164">
        <v>0.26</v>
      </c>
      <c r="S186" s="165">
        <v>96</v>
      </c>
      <c r="T186" s="157">
        <v>145</v>
      </c>
      <c r="U186" s="166">
        <v>200</v>
      </c>
      <c r="V186" s="165" t="s">
        <v>132</v>
      </c>
      <c r="W186" s="165" t="s">
        <v>38</v>
      </c>
      <c r="X186" s="167"/>
    </row>
    <row r="187" spans="1:38" ht="27.75" customHeight="1" x14ac:dyDescent="0.3">
      <c r="A187" s="151">
        <v>1183</v>
      </c>
      <c r="B187" s="169" t="s">
        <v>3197</v>
      </c>
      <c r="C187" s="153">
        <v>20</v>
      </c>
      <c r="D187" s="170">
        <v>80</v>
      </c>
      <c r="E187" s="155"/>
      <c r="F187" s="156">
        <f t="shared" si="0"/>
        <v>0</v>
      </c>
      <c r="G187" s="172" t="s">
        <v>1220</v>
      </c>
      <c r="H187" s="155" t="s">
        <v>2521</v>
      </c>
      <c r="I187" s="168" t="s">
        <v>2752</v>
      </c>
      <c r="J187" s="168" t="s">
        <v>2753</v>
      </c>
      <c r="K187" s="158">
        <v>9786176790334</v>
      </c>
      <c r="L187" s="159">
        <v>2013</v>
      </c>
      <c r="M187" s="159" t="s">
        <v>2522</v>
      </c>
      <c r="N187" s="160" t="s">
        <v>2754</v>
      </c>
      <c r="O187" s="161" t="s">
        <v>3198</v>
      </c>
      <c r="P187" s="162">
        <v>73598</v>
      </c>
      <c r="Q187" s="163" t="s">
        <v>3199</v>
      </c>
      <c r="R187" s="164">
        <v>0.14299999999999999</v>
      </c>
      <c r="S187" s="165">
        <v>112</v>
      </c>
      <c r="T187" s="157">
        <v>130</v>
      </c>
      <c r="U187" s="166">
        <v>200</v>
      </c>
      <c r="V187" s="165" t="s">
        <v>223</v>
      </c>
      <c r="W187" s="165" t="s">
        <v>77</v>
      </c>
      <c r="X187" s="167"/>
      <c r="Y187" s="167"/>
      <c r="Z187" s="167"/>
      <c r="AA187" s="167"/>
      <c r="AB187" s="167"/>
      <c r="AC187" s="167"/>
      <c r="AD187" s="167"/>
      <c r="AE187" s="167"/>
      <c r="AF187" s="167"/>
      <c r="AG187" s="167"/>
      <c r="AH187" s="167"/>
      <c r="AI187" s="167"/>
      <c r="AJ187" s="167"/>
      <c r="AK187" s="167"/>
      <c r="AL187" s="167"/>
    </row>
    <row r="188" spans="1:38" ht="11.25" customHeight="1" x14ac:dyDescent="0.3">
      <c r="A188" s="151">
        <v>1184</v>
      </c>
      <c r="B188" s="169" t="s">
        <v>3200</v>
      </c>
      <c r="C188" s="153">
        <v>20</v>
      </c>
      <c r="D188" s="170">
        <v>80</v>
      </c>
      <c r="E188" s="155"/>
      <c r="F188" s="156">
        <f t="shared" si="0"/>
        <v>0</v>
      </c>
      <c r="G188" s="172" t="s">
        <v>1220</v>
      </c>
      <c r="H188" s="155" t="s">
        <v>2521</v>
      </c>
      <c r="I188" s="168" t="s">
        <v>2752</v>
      </c>
      <c r="J188" s="168" t="s">
        <v>2753</v>
      </c>
      <c r="K188" s="158">
        <v>9786176794660</v>
      </c>
      <c r="L188" s="159">
        <v>2017</v>
      </c>
      <c r="M188" s="159" t="s">
        <v>2598</v>
      </c>
      <c r="N188" s="160" t="s">
        <v>2754</v>
      </c>
      <c r="O188" s="161" t="s">
        <v>3201</v>
      </c>
      <c r="P188" s="162">
        <v>164579</v>
      </c>
      <c r="Q188" s="163" t="s">
        <v>3202</v>
      </c>
      <c r="R188" s="164">
        <v>0.16</v>
      </c>
      <c r="S188" s="165">
        <v>136</v>
      </c>
      <c r="T188" s="157">
        <v>130</v>
      </c>
      <c r="U188" s="166">
        <v>200</v>
      </c>
      <c r="V188" s="165" t="s">
        <v>223</v>
      </c>
      <c r="W188" s="165" t="s">
        <v>77</v>
      </c>
      <c r="X188" s="167"/>
      <c r="Y188" s="167"/>
      <c r="Z188" s="167"/>
      <c r="AA188" s="167"/>
      <c r="AB188" s="167"/>
      <c r="AC188" s="167"/>
      <c r="AD188" s="167"/>
      <c r="AE188" s="167"/>
      <c r="AF188" s="167"/>
      <c r="AG188" s="167"/>
      <c r="AH188" s="167"/>
      <c r="AI188" s="167"/>
      <c r="AJ188" s="167"/>
      <c r="AK188" s="167"/>
      <c r="AL188" s="167"/>
    </row>
    <row r="189" spans="1:38" ht="11.25" customHeight="1" x14ac:dyDescent="0.3">
      <c r="A189" s="151">
        <v>1185</v>
      </c>
      <c r="B189" s="152" t="s">
        <v>3203</v>
      </c>
      <c r="C189" s="153">
        <v>6</v>
      </c>
      <c r="D189" s="154">
        <v>320</v>
      </c>
      <c r="E189" s="155"/>
      <c r="F189" s="156">
        <f t="shared" si="0"/>
        <v>0</v>
      </c>
      <c r="G189" s="157" t="s">
        <v>30</v>
      </c>
      <c r="H189" s="155" t="s">
        <v>2521</v>
      </c>
      <c r="I189" s="152" t="s">
        <v>3204</v>
      </c>
      <c r="J189" s="152" t="str">
        <f>HYPERLINK("https://starylev.com.ua/bookstore/series--kulinariya","кулінарія")</f>
        <v>кулінарія</v>
      </c>
      <c r="K189" s="158">
        <v>9786176790600</v>
      </c>
      <c r="L189" s="159">
        <v>2014</v>
      </c>
      <c r="M189" s="159" t="s">
        <v>2551</v>
      </c>
      <c r="N189" s="160" t="s">
        <v>3205</v>
      </c>
      <c r="O189" s="161" t="s">
        <v>3206</v>
      </c>
      <c r="P189" s="162">
        <v>81661</v>
      </c>
      <c r="Q189" s="163" t="s">
        <v>3207</v>
      </c>
      <c r="R189" s="164">
        <v>0.8</v>
      </c>
      <c r="S189" s="165">
        <v>224</v>
      </c>
      <c r="T189" s="157">
        <v>205</v>
      </c>
      <c r="U189" s="166">
        <v>240</v>
      </c>
      <c r="V189" s="165" t="s">
        <v>1286</v>
      </c>
      <c r="W189" s="165" t="s">
        <v>38</v>
      </c>
      <c r="X189" s="167"/>
    </row>
    <row r="190" spans="1:38" ht="11.25" customHeight="1" x14ac:dyDescent="0.3">
      <c r="A190" s="151">
        <v>1186</v>
      </c>
      <c r="B190" s="152" t="s">
        <v>3208</v>
      </c>
      <c r="C190" s="153">
        <v>10</v>
      </c>
      <c r="D190" s="154">
        <v>180</v>
      </c>
      <c r="E190" s="155"/>
      <c r="F190" s="156">
        <f t="shared" si="0"/>
        <v>0</v>
      </c>
      <c r="G190" s="157">
        <v>44414</v>
      </c>
      <c r="H190" s="155" t="s">
        <v>2521</v>
      </c>
      <c r="I190" s="152" t="s">
        <v>1707</v>
      </c>
      <c r="J190" s="152" t="str">
        <f t="shared" ref="J190:J192" si="17">HYPERLINK("https://starylev.com.ua/bookstore/series--ilyustrovani-istoriyi-ta-kazky","ілюстровані історії та казки")</f>
        <v>ілюстровані історії та казки</v>
      </c>
      <c r="K190" s="158">
        <v>9786176792147</v>
      </c>
      <c r="L190" s="159">
        <v>2016</v>
      </c>
      <c r="M190" s="159" t="s">
        <v>2672</v>
      </c>
      <c r="N190" s="160" t="s">
        <v>1539</v>
      </c>
      <c r="O190" s="161" t="s">
        <v>3209</v>
      </c>
      <c r="P190" s="162">
        <v>117733</v>
      </c>
      <c r="Q190" s="163" t="s">
        <v>3210</v>
      </c>
      <c r="R190" s="164">
        <v>0.4</v>
      </c>
      <c r="S190" s="165">
        <v>56</v>
      </c>
      <c r="T190" s="157">
        <v>240</v>
      </c>
      <c r="U190" s="166">
        <v>210</v>
      </c>
      <c r="V190" s="165" t="s">
        <v>1667</v>
      </c>
      <c r="W190" s="165" t="s">
        <v>38</v>
      </c>
      <c r="X190" s="167"/>
    </row>
    <row r="191" spans="1:38" ht="11.25" customHeight="1" x14ac:dyDescent="0.3">
      <c r="A191" s="151">
        <v>1187</v>
      </c>
      <c r="B191" s="152" t="s">
        <v>3211</v>
      </c>
      <c r="C191" s="153">
        <v>10</v>
      </c>
      <c r="D191" s="154">
        <v>180</v>
      </c>
      <c r="E191" s="155"/>
      <c r="F191" s="156">
        <f t="shared" si="0"/>
        <v>0</v>
      </c>
      <c r="G191" s="157">
        <v>44414</v>
      </c>
      <c r="H191" s="155" t="s">
        <v>2521</v>
      </c>
      <c r="I191" s="152" t="s">
        <v>1707</v>
      </c>
      <c r="J191" s="152" t="str">
        <f t="shared" si="17"/>
        <v>ілюстровані історії та казки</v>
      </c>
      <c r="K191" s="158">
        <v>9786176795025</v>
      </c>
      <c r="L191" s="159">
        <v>2018</v>
      </c>
      <c r="M191" s="159" t="s">
        <v>2551</v>
      </c>
      <c r="N191" s="160" t="s">
        <v>1539</v>
      </c>
      <c r="O191" s="161" t="s">
        <v>3212</v>
      </c>
      <c r="P191" s="162">
        <v>169116</v>
      </c>
      <c r="Q191" s="163" t="s">
        <v>3213</v>
      </c>
      <c r="R191" s="164">
        <v>0.45</v>
      </c>
      <c r="S191" s="165">
        <v>72</v>
      </c>
      <c r="T191" s="157">
        <v>240</v>
      </c>
      <c r="U191" s="166">
        <v>210</v>
      </c>
      <c r="V191" s="165" t="s">
        <v>1667</v>
      </c>
      <c r="W191" s="165" t="s">
        <v>38</v>
      </c>
      <c r="X191" s="167"/>
    </row>
    <row r="192" spans="1:38" ht="11.25" customHeight="1" x14ac:dyDescent="0.3">
      <c r="A192" s="151">
        <v>1188</v>
      </c>
      <c r="B192" s="152" t="s">
        <v>3214</v>
      </c>
      <c r="C192" s="153">
        <v>10</v>
      </c>
      <c r="D192" s="154">
        <v>180</v>
      </c>
      <c r="E192" s="155"/>
      <c r="F192" s="156">
        <f t="shared" si="0"/>
        <v>0</v>
      </c>
      <c r="G192" s="157">
        <v>44414</v>
      </c>
      <c r="H192" s="155" t="s">
        <v>2521</v>
      </c>
      <c r="I192" s="152" t="s">
        <v>1707</v>
      </c>
      <c r="J192" s="152" t="str">
        <f t="shared" si="17"/>
        <v>ілюстровані історії та казки</v>
      </c>
      <c r="K192" s="158">
        <v>9786176797272</v>
      </c>
      <c r="L192" s="159" t="s">
        <v>2569</v>
      </c>
      <c r="M192" s="159" t="s">
        <v>2522</v>
      </c>
      <c r="N192" s="160" t="s">
        <v>1539</v>
      </c>
      <c r="O192" s="161" t="s">
        <v>3215</v>
      </c>
      <c r="P192" s="162">
        <v>152090</v>
      </c>
      <c r="Q192" s="163" t="s">
        <v>3216</v>
      </c>
      <c r="R192" s="164">
        <v>0.42</v>
      </c>
      <c r="S192" s="165">
        <v>64</v>
      </c>
      <c r="T192" s="157">
        <v>240</v>
      </c>
      <c r="U192" s="166">
        <v>210</v>
      </c>
      <c r="V192" s="165" t="s">
        <v>1667</v>
      </c>
      <c r="W192" s="165" t="s">
        <v>38</v>
      </c>
      <c r="X192" s="167"/>
    </row>
    <row r="193" spans="1:38" ht="11.25" customHeight="1" x14ac:dyDescent="0.3">
      <c r="A193" s="151">
        <v>1189</v>
      </c>
      <c r="B193" s="152" t="s">
        <v>3217</v>
      </c>
      <c r="C193" s="153">
        <v>10</v>
      </c>
      <c r="D193" s="154">
        <v>250</v>
      </c>
      <c r="E193" s="155"/>
      <c r="F193" s="156">
        <f t="shared" si="0"/>
        <v>0</v>
      </c>
      <c r="G193" s="157" t="s">
        <v>40</v>
      </c>
      <c r="H193" s="155" t="s">
        <v>2521</v>
      </c>
      <c r="I193" s="152" t="s">
        <v>3218</v>
      </c>
      <c r="J193" s="152" t="str">
        <f t="shared" ref="J193:J194" si="18">HYPERLINK("https://starylev.com.ua/bookstore/series--biznes-i-samorozvytok","бізнес і саморозвиток")</f>
        <v>бізнес і саморозвиток</v>
      </c>
      <c r="K193" s="158">
        <v>9786176795148</v>
      </c>
      <c r="L193" s="159">
        <v>2018</v>
      </c>
      <c r="M193" s="159" t="s">
        <v>1846</v>
      </c>
      <c r="N193" s="160" t="s">
        <v>123</v>
      </c>
      <c r="O193" s="161" t="s">
        <v>3219</v>
      </c>
      <c r="P193" s="162">
        <v>173310</v>
      </c>
      <c r="Q193" s="163" t="s">
        <v>3220</v>
      </c>
      <c r="R193" s="164">
        <v>0.57999999999999996</v>
      </c>
      <c r="S193" s="165">
        <v>424</v>
      </c>
      <c r="T193" s="157">
        <v>145</v>
      </c>
      <c r="U193" s="166">
        <v>200</v>
      </c>
      <c r="V193" s="165" t="s">
        <v>132</v>
      </c>
      <c r="W193" s="165" t="s">
        <v>77</v>
      </c>
      <c r="X193" s="167"/>
    </row>
    <row r="194" spans="1:38" ht="11.25" customHeight="1" x14ac:dyDescent="0.3">
      <c r="A194" s="151">
        <v>1190</v>
      </c>
      <c r="B194" s="152" t="s">
        <v>3221</v>
      </c>
      <c r="C194" s="153">
        <v>10</v>
      </c>
      <c r="D194" s="154">
        <v>220</v>
      </c>
      <c r="E194" s="155"/>
      <c r="F194" s="156">
        <f t="shared" si="0"/>
        <v>0</v>
      </c>
      <c r="G194" s="157" t="s">
        <v>40</v>
      </c>
      <c r="H194" s="155" t="s">
        <v>2521</v>
      </c>
      <c r="I194" s="152" t="s">
        <v>3222</v>
      </c>
      <c r="J194" s="152" t="str">
        <f t="shared" si="18"/>
        <v>бізнес і саморозвиток</v>
      </c>
      <c r="K194" s="158">
        <v>9786176798903</v>
      </c>
      <c r="L194" s="159" t="s">
        <v>577</v>
      </c>
      <c r="M194" s="159" t="s">
        <v>1846</v>
      </c>
      <c r="N194" s="160" t="s">
        <v>123</v>
      </c>
      <c r="O194" s="161" t="s">
        <v>3223</v>
      </c>
      <c r="P194" s="162">
        <v>146946</v>
      </c>
      <c r="Q194" s="163" t="s">
        <v>3224</v>
      </c>
      <c r="R194" s="164">
        <v>0.53400000000000003</v>
      </c>
      <c r="S194" s="165">
        <v>224</v>
      </c>
      <c r="T194" s="157">
        <v>165</v>
      </c>
      <c r="U194" s="166">
        <v>215</v>
      </c>
      <c r="V194" s="165" t="s">
        <v>108</v>
      </c>
      <c r="W194" s="165" t="s">
        <v>38</v>
      </c>
      <c r="X194" s="167"/>
    </row>
    <row r="195" spans="1:38" ht="11.25" customHeight="1" x14ac:dyDescent="0.3">
      <c r="A195" s="151">
        <v>1191</v>
      </c>
      <c r="B195" s="169" t="s">
        <v>3225</v>
      </c>
      <c r="C195" s="153">
        <v>20</v>
      </c>
      <c r="D195" s="174">
        <v>90</v>
      </c>
      <c r="E195" s="155"/>
      <c r="F195" s="156">
        <f t="shared" si="0"/>
        <v>0</v>
      </c>
      <c r="G195" s="172" t="s">
        <v>1134</v>
      </c>
      <c r="H195" s="155" t="s">
        <v>2521</v>
      </c>
      <c r="I195" s="168" t="s">
        <v>3145</v>
      </c>
      <c r="J195" s="168" t="s">
        <v>1128</v>
      </c>
      <c r="K195" s="158">
        <v>9786176795971</v>
      </c>
      <c r="L195" s="159" t="s">
        <v>2544</v>
      </c>
      <c r="M195" s="159" t="s">
        <v>1850</v>
      </c>
      <c r="N195" s="160" t="s">
        <v>213</v>
      </c>
      <c r="O195" s="161" t="s">
        <v>3226</v>
      </c>
      <c r="P195" s="162">
        <v>205877</v>
      </c>
      <c r="Q195" s="163" t="s">
        <v>3227</v>
      </c>
      <c r="R195" s="164">
        <v>0.23</v>
      </c>
      <c r="S195" s="165">
        <v>64</v>
      </c>
      <c r="T195" s="157">
        <v>150</v>
      </c>
      <c r="U195" s="166">
        <v>190</v>
      </c>
      <c r="V195" s="165" t="s">
        <v>53</v>
      </c>
      <c r="W195" s="165" t="s">
        <v>38</v>
      </c>
      <c r="X195" s="167"/>
      <c r="Y195" s="167"/>
      <c r="Z195" s="167"/>
      <c r="AA195" s="167"/>
      <c r="AB195" s="167"/>
      <c r="AC195" s="167"/>
      <c r="AD195" s="167"/>
      <c r="AE195" s="167"/>
      <c r="AF195" s="167"/>
      <c r="AG195" s="167"/>
      <c r="AH195" s="167"/>
      <c r="AI195" s="167"/>
      <c r="AJ195" s="167"/>
      <c r="AK195" s="167"/>
      <c r="AL195" s="167"/>
    </row>
    <row r="196" spans="1:38" ht="11.25" customHeight="1" x14ac:dyDescent="0.3">
      <c r="A196" s="151">
        <v>1192</v>
      </c>
      <c r="B196" s="152" t="s">
        <v>3228</v>
      </c>
      <c r="C196" s="153">
        <v>10</v>
      </c>
      <c r="D196" s="154">
        <v>180</v>
      </c>
      <c r="E196" s="155"/>
      <c r="F196" s="156">
        <f t="shared" si="0"/>
        <v>0</v>
      </c>
      <c r="G196" s="157">
        <v>44539</v>
      </c>
      <c r="H196" s="155" t="s">
        <v>2521</v>
      </c>
      <c r="I196" s="168" t="s">
        <v>2247</v>
      </c>
      <c r="J196" s="152" t="str">
        <f t="shared" ref="J196:J198" si="19">HYPERLINK("https://starylev.com.ua/bookstore/series--knygy-dlya-pidlitkiv","книжки для підлітків")</f>
        <v>книжки для підлітків</v>
      </c>
      <c r="K196" s="158">
        <v>9786176792482</v>
      </c>
      <c r="L196" s="159">
        <v>2016</v>
      </c>
      <c r="M196" s="159" t="s">
        <v>1846</v>
      </c>
      <c r="N196" s="160" t="s">
        <v>2661</v>
      </c>
      <c r="O196" s="161" t="s">
        <v>3229</v>
      </c>
      <c r="P196" s="162">
        <v>126749</v>
      </c>
      <c r="Q196" s="163" t="s">
        <v>3230</v>
      </c>
      <c r="R196" s="164">
        <v>0.32</v>
      </c>
      <c r="S196" s="165">
        <v>256</v>
      </c>
      <c r="T196" s="157">
        <v>145</v>
      </c>
      <c r="U196" s="166">
        <v>200</v>
      </c>
      <c r="V196" s="165" t="s">
        <v>132</v>
      </c>
      <c r="W196" s="165" t="s">
        <v>77</v>
      </c>
      <c r="X196" s="167"/>
    </row>
    <row r="197" spans="1:38" ht="11.25" customHeight="1" x14ac:dyDescent="0.3">
      <c r="A197" s="151">
        <v>1193</v>
      </c>
      <c r="B197" s="152" t="s">
        <v>3231</v>
      </c>
      <c r="C197" s="153">
        <v>10</v>
      </c>
      <c r="D197" s="154">
        <v>180</v>
      </c>
      <c r="E197" s="155"/>
      <c r="F197" s="156">
        <f t="shared" si="0"/>
        <v>0</v>
      </c>
      <c r="G197" s="157">
        <v>44539</v>
      </c>
      <c r="H197" s="155" t="s">
        <v>2521</v>
      </c>
      <c r="I197" s="168" t="s">
        <v>2247</v>
      </c>
      <c r="J197" s="152" t="str">
        <f t="shared" si="19"/>
        <v>книжки для підлітків</v>
      </c>
      <c r="K197" s="158">
        <v>9786176792130</v>
      </c>
      <c r="L197" s="159">
        <v>2016</v>
      </c>
      <c r="M197" s="159" t="s">
        <v>1850</v>
      </c>
      <c r="N197" s="160" t="s">
        <v>2661</v>
      </c>
      <c r="O197" s="161" t="s">
        <v>3232</v>
      </c>
      <c r="P197" s="162">
        <v>141042</v>
      </c>
      <c r="Q197" s="163" t="s">
        <v>3233</v>
      </c>
      <c r="R197" s="164">
        <v>0.33</v>
      </c>
      <c r="S197" s="165">
        <v>272</v>
      </c>
      <c r="T197" s="157">
        <v>145</v>
      </c>
      <c r="U197" s="166">
        <v>200</v>
      </c>
      <c r="V197" s="165" t="s">
        <v>132</v>
      </c>
      <c r="W197" s="165" t="s">
        <v>77</v>
      </c>
      <c r="X197" s="167"/>
    </row>
    <row r="198" spans="1:38" ht="11.25" customHeight="1" x14ac:dyDescent="0.3">
      <c r="A198" s="151">
        <v>1194</v>
      </c>
      <c r="B198" s="152" t="s">
        <v>3234</v>
      </c>
      <c r="C198" s="153">
        <v>10</v>
      </c>
      <c r="D198" s="154">
        <v>150</v>
      </c>
      <c r="E198" s="155"/>
      <c r="F198" s="156">
        <f t="shared" si="0"/>
        <v>0</v>
      </c>
      <c r="G198" s="157">
        <v>44539</v>
      </c>
      <c r="H198" s="155" t="s">
        <v>2521</v>
      </c>
      <c r="I198" s="152" t="s">
        <v>1700</v>
      </c>
      <c r="J198" s="152" t="str">
        <f t="shared" si="19"/>
        <v>книжки для підлітків</v>
      </c>
      <c r="K198" s="158">
        <v>9786176791591</v>
      </c>
      <c r="L198" s="159">
        <v>2015</v>
      </c>
      <c r="M198" s="159" t="s">
        <v>2570</v>
      </c>
      <c r="N198" s="160" t="s">
        <v>1129</v>
      </c>
      <c r="O198" s="161" t="s">
        <v>3235</v>
      </c>
      <c r="P198" s="162">
        <v>107877</v>
      </c>
      <c r="Q198" s="163" t="s">
        <v>3236</v>
      </c>
      <c r="R198" s="164">
        <v>0.27</v>
      </c>
      <c r="S198" s="165">
        <v>240</v>
      </c>
      <c r="T198" s="157">
        <v>130</v>
      </c>
      <c r="U198" s="166">
        <v>200</v>
      </c>
      <c r="V198" s="165" t="s">
        <v>223</v>
      </c>
      <c r="W198" s="165" t="s">
        <v>77</v>
      </c>
      <c r="X198" s="167"/>
    </row>
    <row r="199" spans="1:38" ht="11.25" customHeight="1" x14ac:dyDescent="0.3">
      <c r="A199" s="151">
        <v>1195</v>
      </c>
      <c r="B199" s="169" t="s">
        <v>3237</v>
      </c>
      <c r="C199" s="153">
        <v>20</v>
      </c>
      <c r="D199" s="170">
        <v>80</v>
      </c>
      <c r="E199" s="155"/>
      <c r="F199" s="156">
        <f t="shared" si="0"/>
        <v>0</v>
      </c>
      <c r="G199" s="157" t="s">
        <v>1470</v>
      </c>
      <c r="H199" s="155" t="s">
        <v>2521</v>
      </c>
      <c r="I199" s="168" t="s">
        <v>561</v>
      </c>
      <c r="J199" s="168" t="s">
        <v>1472</v>
      </c>
      <c r="K199" s="158">
        <v>9786176798705</v>
      </c>
      <c r="L199" s="159" t="s">
        <v>577</v>
      </c>
      <c r="M199" s="159" t="s">
        <v>1850</v>
      </c>
      <c r="N199" s="160" t="s">
        <v>1473</v>
      </c>
      <c r="O199" s="161" t="s">
        <v>3238</v>
      </c>
      <c r="P199" s="162">
        <v>144837</v>
      </c>
      <c r="Q199" s="163" t="s">
        <v>3239</v>
      </c>
      <c r="R199" s="164">
        <v>0.154</v>
      </c>
      <c r="S199" s="165">
        <v>12</v>
      </c>
      <c r="T199" s="157">
        <v>180</v>
      </c>
      <c r="U199" s="166">
        <v>180</v>
      </c>
      <c r="V199" s="165" t="s">
        <v>1476</v>
      </c>
      <c r="W199" s="165" t="s">
        <v>38</v>
      </c>
      <c r="X199" s="167"/>
      <c r="Y199" s="167"/>
      <c r="Z199" s="167"/>
      <c r="AA199" s="167"/>
      <c r="AB199" s="167"/>
      <c r="AC199" s="167"/>
      <c r="AD199" s="167"/>
      <c r="AE199" s="167"/>
      <c r="AF199" s="167"/>
      <c r="AG199" s="167"/>
      <c r="AH199" s="167"/>
      <c r="AI199" s="167"/>
      <c r="AJ199" s="167"/>
      <c r="AK199" s="167"/>
      <c r="AL199" s="167"/>
    </row>
    <row r="200" spans="1:38" ht="11.25" customHeight="1" x14ac:dyDescent="0.3">
      <c r="A200" s="151">
        <v>1196</v>
      </c>
      <c r="B200" s="152" t="s">
        <v>3240</v>
      </c>
      <c r="C200" s="153">
        <v>10</v>
      </c>
      <c r="D200" s="154">
        <v>180</v>
      </c>
      <c r="E200" s="155"/>
      <c r="F200" s="156">
        <f t="shared" si="0"/>
        <v>0</v>
      </c>
      <c r="G200" s="157" t="s">
        <v>40</v>
      </c>
      <c r="H200" s="155" t="s">
        <v>2521</v>
      </c>
      <c r="I200" s="168" t="s">
        <v>3241</v>
      </c>
      <c r="J200" s="152" t="str">
        <f>HYPERLINK("https://starylev.com.ua/bookstore/series--hudozhnya-proza","художня проза")</f>
        <v>художня проза</v>
      </c>
      <c r="K200" s="158">
        <v>9786176792161</v>
      </c>
      <c r="L200" s="159">
        <v>2016</v>
      </c>
      <c r="M200" s="159" t="s">
        <v>2551</v>
      </c>
      <c r="N200" s="160" t="s">
        <v>291</v>
      </c>
      <c r="O200" s="161" t="s">
        <v>3242</v>
      </c>
      <c r="P200" s="162">
        <v>141035</v>
      </c>
      <c r="Q200" s="163" t="s">
        <v>3243</v>
      </c>
      <c r="R200" s="164">
        <v>0.48</v>
      </c>
      <c r="S200" s="165">
        <v>288</v>
      </c>
      <c r="T200" s="157">
        <v>130</v>
      </c>
      <c r="U200" s="166">
        <v>200</v>
      </c>
      <c r="V200" s="165" t="s">
        <v>223</v>
      </c>
      <c r="W200" s="165" t="s">
        <v>77</v>
      </c>
      <c r="X200" s="167"/>
    </row>
    <row r="201" spans="1:38" ht="11.25" customHeight="1" x14ac:dyDescent="0.3">
      <c r="A201" s="151">
        <v>1197</v>
      </c>
      <c r="B201" s="152" t="s">
        <v>3244</v>
      </c>
      <c r="C201" s="153">
        <v>10</v>
      </c>
      <c r="D201" s="154">
        <v>200</v>
      </c>
      <c r="E201" s="155"/>
      <c r="F201" s="156">
        <f t="shared" si="0"/>
        <v>0</v>
      </c>
      <c r="G201" s="157" t="s">
        <v>40</v>
      </c>
      <c r="H201" s="155" t="s">
        <v>2521</v>
      </c>
      <c r="I201" s="152" t="s">
        <v>2992</v>
      </c>
      <c r="J201" s="152" t="str">
        <f>HYPERLINK("https://starylev.com.ua/bookstore/series--poeziya","поезія")</f>
        <v>поезія</v>
      </c>
      <c r="K201" s="158">
        <v>9786176796794</v>
      </c>
      <c r="L201" s="159" t="s">
        <v>2569</v>
      </c>
      <c r="M201" s="159" t="s">
        <v>2551</v>
      </c>
      <c r="N201" s="160" t="s">
        <v>532</v>
      </c>
      <c r="O201" s="161" t="s">
        <v>3245</v>
      </c>
      <c r="P201" s="162">
        <v>141604</v>
      </c>
      <c r="Q201" s="163" t="s">
        <v>3246</v>
      </c>
      <c r="R201" s="164">
        <v>0.44</v>
      </c>
      <c r="S201" s="165">
        <v>312</v>
      </c>
      <c r="T201" s="157">
        <v>125</v>
      </c>
      <c r="U201" s="166">
        <v>165</v>
      </c>
      <c r="V201" s="165" t="s">
        <v>535</v>
      </c>
      <c r="W201" s="165" t="s">
        <v>38</v>
      </c>
      <c r="X201" s="167"/>
    </row>
    <row r="202" spans="1:38" ht="11.25" customHeight="1" x14ac:dyDescent="0.3">
      <c r="A202" s="151">
        <v>1198</v>
      </c>
      <c r="B202" s="152" t="s">
        <v>3247</v>
      </c>
      <c r="C202" s="153">
        <v>20</v>
      </c>
      <c r="D202" s="154">
        <v>120</v>
      </c>
      <c r="E202" s="155"/>
      <c r="F202" s="156">
        <f t="shared" si="0"/>
        <v>0</v>
      </c>
      <c r="G202" s="157" t="s">
        <v>40</v>
      </c>
      <c r="H202" s="155" t="s">
        <v>2521</v>
      </c>
      <c r="I202" s="168" t="s">
        <v>3248</v>
      </c>
      <c r="J202" s="152" t="str">
        <f>HYPERLINK("https://starylev.com.ua/bookstore/series--hudozhnya-proza","художня проза")</f>
        <v>художня проза</v>
      </c>
      <c r="K202" s="158">
        <v>9786176791171</v>
      </c>
      <c r="L202" s="159">
        <v>2015</v>
      </c>
      <c r="M202" s="159" t="s">
        <v>2545</v>
      </c>
      <c r="N202" s="160" t="s">
        <v>663</v>
      </c>
      <c r="O202" s="161" t="s">
        <v>3249</v>
      </c>
      <c r="P202" s="162">
        <v>101034</v>
      </c>
      <c r="Q202" s="163" t="s">
        <v>3250</v>
      </c>
      <c r="R202" s="164">
        <v>0.21</v>
      </c>
      <c r="S202" s="165">
        <v>144</v>
      </c>
      <c r="T202" s="157">
        <v>130</v>
      </c>
      <c r="U202" s="166">
        <v>200</v>
      </c>
      <c r="V202" s="165" t="s">
        <v>223</v>
      </c>
      <c r="W202" s="165" t="s">
        <v>77</v>
      </c>
      <c r="X202" s="167"/>
    </row>
    <row r="203" spans="1:38" ht="11.25" customHeight="1" x14ac:dyDescent="0.3">
      <c r="A203" s="151">
        <v>1199</v>
      </c>
      <c r="B203" s="169" t="s">
        <v>3251</v>
      </c>
      <c r="C203" s="153">
        <v>20</v>
      </c>
      <c r="D203" s="171">
        <v>150</v>
      </c>
      <c r="E203" s="155"/>
      <c r="F203" s="156">
        <f t="shared" si="0"/>
        <v>0</v>
      </c>
      <c r="G203" s="157" t="s">
        <v>40</v>
      </c>
      <c r="H203" s="155" t="s">
        <v>2521</v>
      </c>
      <c r="I203" s="168" t="s">
        <v>980</v>
      </c>
      <c r="J203" s="168" t="s">
        <v>532</v>
      </c>
      <c r="K203" s="158">
        <v>9786176791324</v>
      </c>
      <c r="L203" s="159">
        <v>2015</v>
      </c>
      <c r="M203" s="159" t="s">
        <v>2551</v>
      </c>
      <c r="N203" s="160" t="s">
        <v>532</v>
      </c>
      <c r="O203" s="161" t="s">
        <v>3252</v>
      </c>
      <c r="P203" s="162">
        <v>103163</v>
      </c>
      <c r="Q203" s="163" t="s">
        <v>3253</v>
      </c>
      <c r="R203" s="164">
        <v>0.31</v>
      </c>
      <c r="S203" s="165">
        <v>176</v>
      </c>
      <c r="T203" s="157">
        <v>125</v>
      </c>
      <c r="U203" s="166">
        <v>165</v>
      </c>
      <c r="V203" s="165" t="s">
        <v>535</v>
      </c>
      <c r="W203" s="165" t="s">
        <v>38</v>
      </c>
      <c r="X203" s="167"/>
      <c r="Y203" s="167"/>
      <c r="Z203" s="167"/>
      <c r="AA203" s="167"/>
      <c r="AB203" s="167"/>
      <c r="AC203" s="167"/>
      <c r="AD203" s="167"/>
      <c r="AE203" s="167"/>
      <c r="AF203" s="167"/>
      <c r="AG203" s="167"/>
      <c r="AH203" s="167"/>
      <c r="AI203" s="167"/>
      <c r="AJ203" s="167"/>
      <c r="AK203" s="167"/>
      <c r="AL203" s="167"/>
    </row>
    <row r="204" spans="1:38" ht="11.25" customHeight="1" x14ac:dyDescent="0.3">
      <c r="A204" s="151">
        <v>1200</v>
      </c>
      <c r="B204" s="152" t="s">
        <v>3254</v>
      </c>
      <c r="C204" s="153">
        <v>10</v>
      </c>
      <c r="D204" s="154">
        <v>180</v>
      </c>
      <c r="E204" s="155"/>
      <c r="F204" s="156">
        <f t="shared" si="0"/>
        <v>0</v>
      </c>
      <c r="G204" s="157" t="s">
        <v>40</v>
      </c>
      <c r="H204" s="155" t="s">
        <v>2521</v>
      </c>
      <c r="I204" s="152" t="s">
        <v>3255</v>
      </c>
      <c r="J204" s="152" t="str">
        <f>HYPERLINK("https://starylev.com.ua/bookstore/series--korotka-proza-ta-eseyistyka","коротка проза та есеїстика")</f>
        <v>коротка проза та есеїстика</v>
      </c>
      <c r="K204" s="158">
        <v>9786176795476</v>
      </c>
      <c r="L204" s="159">
        <v>2018</v>
      </c>
      <c r="M204" s="159" t="s">
        <v>2570</v>
      </c>
      <c r="N204" s="160" t="s">
        <v>275</v>
      </c>
      <c r="O204" s="161" t="s">
        <v>3256</v>
      </c>
      <c r="P204" s="162">
        <v>178529</v>
      </c>
      <c r="Q204" s="163" t="s">
        <v>3257</v>
      </c>
      <c r="R204" s="164">
        <v>0.34</v>
      </c>
      <c r="S204" s="165">
        <v>208</v>
      </c>
      <c r="T204" s="157">
        <v>145</v>
      </c>
      <c r="U204" s="166">
        <v>200</v>
      </c>
      <c r="V204" s="165" t="s">
        <v>132</v>
      </c>
      <c r="W204" s="165" t="s">
        <v>77</v>
      </c>
      <c r="X204" s="167"/>
    </row>
    <row r="205" spans="1:38" ht="11.25" customHeight="1" x14ac:dyDescent="0.3">
      <c r="A205" s="151">
        <v>1201</v>
      </c>
      <c r="B205" s="169" t="s">
        <v>3258</v>
      </c>
      <c r="C205" s="153">
        <v>10</v>
      </c>
      <c r="D205" s="171">
        <v>200</v>
      </c>
      <c r="E205" s="155"/>
      <c r="F205" s="175">
        <f t="shared" si="0"/>
        <v>0</v>
      </c>
      <c r="G205" s="172" t="s">
        <v>1315</v>
      </c>
      <c r="H205" s="155" t="s">
        <v>2521</v>
      </c>
      <c r="I205" s="168" t="s">
        <v>3259</v>
      </c>
      <c r="J205" s="168" t="s">
        <v>1238</v>
      </c>
      <c r="K205" s="158">
        <v>9786176791249</v>
      </c>
      <c r="L205" s="159">
        <v>2015</v>
      </c>
      <c r="M205" s="159" t="s">
        <v>2551</v>
      </c>
      <c r="N205" s="160" t="s">
        <v>1239</v>
      </c>
      <c r="O205" s="161" t="s">
        <v>3260</v>
      </c>
      <c r="P205" s="162">
        <v>113087</v>
      </c>
      <c r="Q205" s="163" t="s">
        <v>3261</v>
      </c>
      <c r="R205" s="164">
        <v>0.34</v>
      </c>
      <c r="S205" s="165">
        <v>58</v>
      </c>
      <c r="T205" s="157">
        <v>240</v>
      </c>
      <c r="U205" s="166">
        <v>280</v>
      </c>
      <c r="V205" s="165" t="s">
        <v>3262</v>
      </c>
      <c r="W205" s="165" t="s">
        <v>38</v>
      </c>
      <c r="X205" s="167"/>
      <c r="Y205" s="167"/>
      <c r="Z205" s="167"/>
      <c r="AA205" s="167"/>
      <c r="AB205" s="167"/>
      <c r="AC205" s="167"/>
      <c r="AD205" s="167"/>
      <c r="AE205" s="167"/>
      <c r="AF205" s="167"/>
      <c r="AG205" s="167"/>
      <c r="AH205" s="167"/>
      <c r="AI205" s="167"/>
      <c r="AJ205" s="167"/>
      <c r="AK205" s="167"/>
      <c r="AL205" s="167"/>
    </row>
    <row r="206" spans="1:38" ht="11.25" customHeight="1" x14ac:dyDescent="0.3">
      <c r="A206" s="151">
        <v>1202</v>
      </c>
      <c r="B206" s="152" t="s">
        <v>3263</v>
      </c>
      <c r="C206" s="153">
        <v>10</v>
      </c>
      <c r="D206" s="154">
        <v>180</v>
      </c>
      <c r="E206" s="155"/>
      <c r="F206" s="156">
        <f t="shared" si="0"/>
        <v>0</v>
      </c>
      <c r="G206" s="157">
        <v>44414</v>
      </c>
      <c r="H206" s="155" t="s">
        <v>2521</v>
      </c>
      <c r="I206" s="152" t="s">
        <v>1538</v>
      </c>
      <c r="J206" s="152" t="str">
        <f>HYPERLINK("https://starylev.com.ua/bookstore/series--ilyustrovani-istoriyi-ta-kazky","ілюстровані історії та казки")</f>
        <v>ілюстровані історії та казки</v>
      </c>
      <c r="K206" s="158">
        <v>9786176794349</v>
      </c>
      <c r="L206" s="159">
        <v>2018</v>
      </c>
      <c r="M206" s="159" t="s">
        <v>2672</v>
      </c>
      <c r="N206" s="160" t="s">
        <v>1539</v>
      </c>
      <c r="O206" s="161" t="s">
        <v>3264</v>
      </c>
      <c r="P206" s="162">
        <v>165646</v>
      </c>
      <c r="Q206" s="163" t="s">
        <v>3265</v>
      </c>
      <c r="R206" s="164">
        <v>0.438</v>
      </c>
      <c r="S206" s="165">
        <v>152</v>
      </c>
      <c r="T206" s="157">
        <v>170</v>
      </c>
      <c r="U206" s="166">
        <v>215</v>
      </c>
      <c r="V206" s="165" t="s">
        <v>1201</v>
      </c>
      <c r="W206" s="165" t="s">
        <v>38</v>
      </c>
      <c r="X206" s="167"/>
    </row>
    <row r="207" spans="1:38" ht="11.25" customHeight="1" x14ac:dyDescent="0.3">
      <c r="A207" s="151">
        <v>1203</v>
      </c>
      <c r="B207" s="169" t="s">
        <v>3266</v>
      </c>
      <c r="C207" s="153">
        <v>8</v>
      </c>
      <c r="D207" s="174">
        <v>100</v>
      </c>
      <c r="E207" s="155"/>
      <c r="F207" s="156">
        <f t="shared" si="0"/>
        <v>0</v>
      </c>
      <c r="G207" s="157" t="s">
        <v>40</v>
      </c>
      <c r="H207" s="155" t="s">
        <v>2521</v>
      </c>
      <c r="I207" s="168" t="s">
        <v>2641</v>
      </c>
      <c r="J207" s="168" t="s">
        <v>290</v>
      </c>
      <c r="K207" s="158">
        <v>9786176797197</v>
      </c>
      <c r="L207" s="159">
        <v>2018</v>
      </c>
      <c r="M207" s="159" t="s">
        <v>2527</v>
      </c>
      <c r="N207" s="160" t="s">
        <v>878</v>
      </c>
      <c r="O207" s="161" t="s">
        <v>3267</v>
      </c>
      <c r="P207" s="162">
        <v>148449</v>
      </c>
      <c r="Q207" s="163" t="s">
        <v>3268</v>
      </c>
      <c r="R207" s="164">
        <v>0.52</v>
      </c>
      <c r="S207" s="165">
        <v>544</v>
      </c>
      <c r="T207" s="157">
        <v>130</v>
      </c>
      <c r="U207" s="166">
        <v>200</v>
      </c>
      <c r="V207" s="165" t="s">
        <v>223</v>
      </c>
      <c r="W207" s="165" t="s">
        <v>77</v>
      </c>
      <c r="X207" s="167"/>
      <c r="Y207" s="167"/>
      <c r="Z207" s="167"/>
      <c r="AA207" s="167"/>
      <c r="AB207" s="167"/>
      <c r="AC207" s="167"/>
      <c r="AD207" s="167"/>
      <c r="AE207" s="167"/>
      <c r="AF207" s="167"/>
      <c r="AG207" s="167"/>
      <c r="AH207" s="167"/>
      <c r="AI207" s="167"/>
      <c r="AJ207" s="167"/>
      <c r="AK207" s="167"/>
      <c r="AL207" s="167"/>
    </row>
    <row r="208" spans="1:38" ht="11.25" customHeight="1" x14ac:dyDescent="0.3">
      <c r="A208" s="151">
        <v>1204</v>
      </c>
      <c r="B208" s="152" t="s">
        <v>3269</v>
      </c>
      <c r="C208" s="153">
        <v>10</v>
      </c>
      <c r="D208" s="154">
        <v>180</v>
      </c>
      <c r="E208" s="155"/>
      <c r="F208" s="156">
        <f t="shared" si="0"/>
        <v>0</v>
      </c>
      <c r="G208" s="157">
        <v>44414</v>
      </c>
      <c r="H208" s="155" t="s">
        <v>2521</v>
      </c>
      <c r="I208" s="152" t="s">
        <v>1538</v>
      </c>
      <c r="J208" s="152" t="str">
        <f>HYPERLINK("https://starylev.com.ua/bookstore/series--ilyustrovani-istoriyi-ta-kazky","ілюстровані історії та казки")</f>
        <v>ілюстровані історії та казки</v>
      </c>
      <c r="K208" s="158">
        <v>9786176798309</v>
      </c>
      <c r="L208" s="159" t="s">
        <v>2544</v>
      </c>
      <c r="M208" s="159" t="s">
        <v>2346</v>
      </c>
      <c r="N208" s="160" t="s">
        <v>1539</v>
      </c>
      <c r="O208" s="161" t="s">
        <v>3270</v>
      </c>
      <c r="P208" s="162">
        <v>215308</v>
      </c>
      <c r="Q208" s="163" t="s">
        <v>3271</v>
      </c>
      <c r="R208" s="164">
        <v>0.42299999999999999</v>
      </c>
      <c r="S208" s="165">
        <v>144</v>
      </c>
      <c r="T208" s="157">
        <v>170</v>
      </c>
      <c r="U208" s="166">
        <v>215</v>
      </c>
      <c r="V208" s="165" t="s">
        <v>1201</v>
      </c>
      <c r="W208" s="165" t="s">
        <v>38</v>
      </c>
      <c r="X208" s="167"/>
    </row>
    <row r="209" spans="1:38" ht="11.25" customHeight="1" x14ac:dyDescent="0.3">
      <c r="A209" s="151">
        <v>1205</v>
      </c>
      <c r="B209" s="152" t="s">
        <v>3272</v>
      </c>
      <c r="C209" s="153">
        <v>10</v>
      </c>
      <c r="D209" s="154">
        <v>200</v>
      </c>
      <c r="E209" s="155"/>
      <c r="F209" s="156">
        <f t="shared" si="0"/>
        <v>0</v>
      </c>
      <c r="G209" s="157" t="s">
        <v>30</v>
      </c>
      <c r="H209" s="155" t="s">
        <v>2521</v>
      </c>
      <c r="I209" s="152" t="s">
        <v>3273</v>
      </c>
      <c r="J209" s="152" t="str">
        <f>HYPERLINK("https://starylev.com.ua/bookstore/series--mystectvo-i-kultura","мистецтво і культура")</f>
        <v>мистецтво і культура</v>
      </c>
      <c r="K209" s="158">
        <v>9786176792727</v>
      </c>
      <c r="L209" s="159">
        <v>2016</v>
      </c>
      <c r="M209" s="159">
        <v>12</v>
      </c>
      <c r="N209" s="160" t="s">
        <v>79</v>
      </c>
      <c r="O209" s="161" t="s">
        <v>3274</v>
      </c>
      <c r="P209" s="162">
        <v>146465</v>
      </c>
      <c r="Q209" s="163" t="s">
        <v>3275</v>
      </c>
      <c r="R209" s="164">
        <v>0.45</v>
      </c>
      <c r="S209" s="165">
        <v>84</v>
      </c>
      <c r="T209" s="157">
        <v>210</v>
      </c>
      <c r="U209" s="166">
        <v>220</v>
      </c>
      <c r="V209" s="165" t="s">
        <v>1434</v>
      </c>
      <c r="W209" s="165" t="s">
        <v>38</v>
      </c>
      <c r="X209" s="167"/>
    </row>
    <row r="210" spans="1:38" ht="11.25" customHeight="1" x14ac:dyDescent="0.3">
      <c r="A210" s="151">
        <v>1206</v>
      </c>
      <c r="B210" s="169" t="s">
        <v>3276</v>
      </c>
      <c r="C210" s="153">
        <v>10</v>
      </c>
      <c r="D210" s="170">
        <v>150</v>
      </c>
      <c r="E210" s="155"/>
      <c r="F210" s="156">
        <f t="shared" si="0"/>
        <v>0</v>
      </c>
      <c r="G210" s="172" t="s">
        <v>1315</v>
      </c>
      <c r="H210" s="155" t="s">
        <v>2521</v>
      </c>
      <c r="I210" s="168" t="s">
        <v>3277</v>
      </c>
      <c r="J210" s="168" t="s">
        <v>1317</v>
      </c>
      <c r="K210" s="158">
        <v>9786176796718</v>
      </c>
      <c r="L210" s="159" t="s">
        <v>2569</v>
      </c>
      <c r="M210" s="159" t="s">
        <v>1846</v>
      </c>
      <c r="N210" s="160" t="s">
        <v>1318</v>
      </c>
      <c r="O210" s="161" t="s">
        <v>3278</v>
      </c>
      <c r="P210" s="162">
        <v>142512</v>
      </c>
      <c r="Q210" s="163" t="s">
        <v>3279</v>
      </c>
      <c r="R210" s="164">
        <v>0.32</v>
      </c>
      <c r="S210" s="165">
        <v>12</v>
      </c>
      <c r="T210" s="157">
        <v>205</v>
      </c>
      <c r="U210" s="166">
        <v>280</v>
      </c>
      <c r="V210" s="165" t="s">
        <v>3280</v>
      </c>
      <c r="W210" s="165" t="s">
        <v>38</v>
      </c>
      <c r="X210" s="167"/>
      <c r="Y210" s="167"/>
      <c r="Z210" s="167"/>
      <c r="AA210" s="167"/>
      <c r="AB210" s="167"/>
      <c r="AC210" s="167"/>
      <c r="AD210" s="167"/>
      <c r="AE210" s="167"/>
      <c r="AF210" s="167"/>
      <c r="AG210" s="167"/>
      <c r="AH210" s="167"/>
      <c r="AI210" s="167"/>
      <c r="AJ210" s="167"/>
      <c r="AK210" s="167"/>
      <c r="AL210" s="167"/>
    </row>
    <row r="211" spans="1:38" ht="11.25" customHeight="1" x14ac:dyDescent="0.3">
      <c r="A211" s="151">
        <v>1207</v>
      </c>
      <c r="B211" s="152" t="str">
        <f>HYPERLINK("https://starylev.com.ua/mistral","Книга Містраль")</f>
        <v>Книга Містраль</v>
      </c>
      <c r="C211" s="153">
        <v>10</v>
      </c>
      <c r="D211" s="154">
        <v>120</v>
      </c>
      <c r="E211" s="155"/>
      <c r="F211" s="156">
        <f t="shared" si="0"/>
        <v>0</v>
      </c>
      <c r="G211" s="157" t="s">
        <v>2482</v>
      </c>
      <c r="H211" s="155" t="s">
        <v>2521</v>
      </c>
      <c r="I211" s="152" t="str">
        <f>HYPERLINK("https://starylev.com.ua/old-lion/author/nanetti-andzhela","Нанетті Анджела")</f>
        <v>Нанетті Анджела</v>
      </c>
      <c r="J211" s="152" t="str">
        <f>HYPERLINK("https://starylev.com.ua/bookstore/series--knygy-dlya-pidlitkiv","книжки для підлітків")</f>
        <v>книжки для підлітків</v>
      </c>
      <c r="K211" s="158">
        <v>9786176797579</v>
      </c>
      <c r="L211" s="159" t="s">
        <v>2544</v>
      </c>
      <c r="M211" s="159" t="s">
        <v>2545</v>
      </c>
      <c r="N211" s="160" t="s">
        <v>2546</v>
      </c>
      <c r="O211" s="161" t="s">
        <v>3281</v>
      </c>
      <c r="P211" s="162">
        <v>205880</v>
      </c>
      <c r="Q211" s="163" t="s">
        <v>3282</v>
      </c>
      <c r="R211" s="164">
        <v>0.27</v>
      </c>
      <c r="S211" s="165">
        <v>232</v>
      </c>
      <c r="T211" s="157">
        <v>130</v>
      </c>
      <c r="U211" s="166">
        <v>200</v>
      </c>
      <c r="V211" s="165" t="s">
        <v>223</v>
      </c>
      <c r="W211" s="165" t="s">
        <v>77</v>
      </c>
      <c r="X211" s="167"/>
    </row>
    <row r="212" spans="1:38" ht="11.25" customHeight="1" x14ac:dyDescent="0.3">
      <c r="A212" s="151">
        <v>1208</v>
      </c>
      <c r="B212" s="152" t="s">
        <v>3283</v>
      </c>
      <c r="C212" s="153">
        <v>10</v>
      </c>
      <c r="D212" s="154">
        <v>220</v>
      </c>
      <c r="E212" s="155"/>
      <c r="F212" s="156">
        <f t="shared" si="0"/>
        <v>0</v>
      </c>
      <c r="G212" s="157" t="s">
        <v>40</v>
      </c>
      <c r="H212" s="155" t="s">
        <v>2521</v>
      </c>
      <c r="I212" s="152" t="s">
        <v>3284</v>
      </c>
      <c r="J212" s="152" t="str">
        <f>HYPERLINK("https://starylev.com.ua/bookstore/series--mystectvo-i-kultura","мистецтво і культура")</f>
        <v>мистецтво і культура</v>
      </c>
      <c r="K212" s="158">
        <v>9786176794752</v>
      </c>
      <c r="L212" s="159">
        <v>2018</v>
      </c>
      <c r="M212" s="159" t="s">
        <v>2545</v>
      </c>
      <c r="N212" s="160" t="s">
        <v>2884</v>
      </c>
      <c r="O212" s="161" t="s">
        <v>3285</v>
      </c>
      <c r="P212" s="162">
        <v>169117</v>
      </c>
      <c r="Q212" s="163" t="s">
        <v>3286</v>
      </c>
      <c r="R212" s="164">
        <v>0.56999999999999995</v>
      </c>
      <c r="S212" s="165">
        <v>536</v>
      </c>
      <c r="T212" s="157">
        <v>145</v>
      </c>
      <c r="U212" s="166">
        <v>200</v>
      </c>
      <c r="V212" s="165" t="s">
        <v>132</v>
      </c>
      <c r="W212" s="165" t="s">
        <v>77</v>
      </c>
      <c r="X212" s="167"/>
    </row>
    <row r="213" spans="1:38" ht="11.25" customHeight="1" x14ac:dyDescent="0.3">
      <c r="A213" s="151">
        <v>1209</v>
      </c>
      <c r="B213" s="152" t="s">
        <v>3287</v>
      </c>
      <c r="C213" s="153">
        <v>10</v>
      </c>
      <c r="D213" s="154">
        <v>200</v>
      </c>
      <c r="E213" s="155"/>
      <c r="F213" s="156">
        <f t="shared" si="0"/>
        <v>0</v>
      </c>
      <c r="G213" s="157" t="s">
        <v>40</v>
      </c>
      <c r="H213" s="155" t="s">
        <v>2521</v>
      </c>
      <c r="I213" s="168" t="s">
        <v>3288</v>
      </c>
      <c r="J213" s="152" t="str">
        <f>HYPERLINK("https://starylev.com.ua/bookstore/series--hudozhnya-proza","художня проза")</f>
        <v>художня проза</v>
      </c>
      <c r="K213" s="158">
        <v>9786176794356</v>
      </c>
      <c r="L213" s="159">
        <v>2017</v>
      </c>
      <c r="M213" s="159" t="s">
        <v>1584</v>
      </c>
      <c r="N213" s="160" t="s">
        <v>878</v>
      </c>
      <c r="O213" s="161" t="s">
        <v>3289</v>
      </c>
      <c r="P213" s="162">
        <v>165647</v>
      </c>
      <c r="Q213" s="163" t="s">
        <v>3290</v>
      </c>
      <c r="R213" s="164">
        <v>0.4</v>
      </c>
      <c r="S213" s="165">
        <v>400</v>
      </c>
      <c r="T213" s="157">
        <v>130</v>
      </c>
      <c r="U213" s="166">
        <v>200</v>
      </c>
      <c r="V213" s="165" t="s">
        <v>223</v>
      </c>
      <c r="W213" s="165" t="s">
        <v>77</v>
      </c>
      <c r="X213" s="167"/>
    </row>
    <row r="214" spans="1:38" ht="11.25" customHeight="1" x14ac:dyDescent="0.3">
      <c r="A214" s="151">
        <v>1210</v>
      </c>
      <c r="B214" s="168" t="s">
        <v>3291</v>
      </c>
      <c r="C214" s="153">
        <v>20</v>
      </c>
      <c r="D214" s="154">
        <v>150</v>
      </c>
      <c r="E214" s="155"/>
      <c r="F214" s="156">
        <f t="shared" si="0"/>
        <v>0</v>
      </c>
      <c r="G214" s="157" t="s">
        <v>40</v>
      </c>
      <c r="H214" s="155" t="s">
        <v>2521</v>
      </c>
      <c r="I214" s="168" t="s">
        <v>3292</v>
      </c>
      <c r="J214" s="168" t="s">
        <v>212</v>
      </c>
      <c r="K214" s="158">
        <v>9786176793946</v>
      </c>
      <c r="L214" s="159">
        <v>2017</v>
      </c>
      <c r="M214" s="159" t="s">
        <v>1584</v>
      </c>
      <c r="N214" s="160" t="s">
        <v>213</v>
      </c>
      <c r="O214" s="161" t="s">
        <v>3293</v>
      </c>
      <c r="P214" s="162">
        <v>166911</v>
      </c>
      <c r="Q214" s="163" t="s">
        <v>3294</v>
      </c>
      <c r="R214" s="164">
        <v>0.27</v>
      </c>
      <c r="S214" s="165">
        <v>132</v>
      </c>
      <c r="T214" s="157">
        <v>145</v>
      </c>
      <c r="U214" s="166">
        <v>200</v>
      </c>
      <c r="V214" s="165" t="s">
        <v>132</v>
      </c>
      <c r="W214" s="165" t="s">
        <v>77</v>
      </c>
      <c r="X214" s="167"/>
    </row>
    <row r="215" spans="1:38" ht="11.25" customHeight="1" x14ac:dyDescent="0.3">
      <c r="A215" s="151">
        <v>1211</v>
      </c>
      <c r="B215" s="152" t="s">
        <v>3295</v>
      </c>
      <c r="C215" s="153">
        <v>20</v>
      </c>
      <c r="D215" s="154">
        <v>120</v>
      </c>
      <c r="E215" s="155"/>
      <c r="F215" s="156">
        <f t="shared" si="0"/>
        <v>0</v>
      </c>
      <c r="G215" s="157" t="s">
        <v>40</v>
      </c>
      <c r="H215" s="155" t="s">
        <v>2521</v>
      </c>
      <c r="I215" s="152" t="s">
        <v>3296</v>
      </c>
      <c r="J215" s="152" t="str">
        <f>HYPERLINK("https://starylev.com.ua/bookstore/series--korotka-proza-ta-eseyistyka","коротка проза та есеїстика")</f>
        <v>коротка проза та есеїстика</v>
      </c>
      <c r="K215" s="158">
        <v>9786176797647</v>
      </c>
      <c r="L215" s="159" t="s">
        <v>2544</v>
      </c>
      <c r="M215" s="159" t="s">
        <v>2522</v>
      </c>
      <c r="N215" s="160" t="s">
        <v>275</v>
      </c>
      <c r="O215" s="161" t="s">
        <v>3297</v>
      </c>
      <c r="P215" s="162">
        <v>214466</v>
      </c>
      <c r="Q215" s="163" t="s">
        <v>3298</v>
      </c>
      <c r="R215" s="164">
        <v>0.25600000000000001</v>
      </c>
      <c r="S215" s="165">
        <v>144</v>
      </c>
      <c r="T215" s="157">
        <v>145</v>
      </c>
      <c r="U215" s="166">
        <v>200</v>
      </c>
      <c r="V215" s="165" t="s">
        <v>132</v>
      </c>
      <c r="W215" s="165" t="s">
        <v>77</v>
      </c>
      <c r="X215" s="167"/>
    </row>
    <row r="216" spans="1:38" ht="11.25" customHeight="1" x14ac:dyDescent="0.3">
      <c r="A216" s="151">
        <v>1212</v>
      </c>
      <c r="B216" s="169" t="s">
        <v>3299</v>
      </c>
      <c r="C216" s="153">
        <v>10</v>
      </c>
      <c r="D216" s="173">
        <v>250</v>
      </c>
      <c r="E216" s="155"/>
      <c r="F216" s="156">
        <f t="shared" si="0"/>
        <v>0</v>
      </c>
      <c r="G216" s="157" t="s">
        <v>40</v>
      </c>
      <c r="H216" s="155" t="s">
        <v>2521</v>
      </c>
      <c r="I216" s="168" t="s">
        <v>1113</v>
      </c>
      <c r="J216" s="168" t="s">
        <v>290</v>
      </c>
      <c r="K216" s="158">
        <v>9786176797746</v>
      </c>
      <c r="L216" s="159" t="s">
        <v>2544</v>
      </c>
      <c r="M216" s="159" t="s">
        <v>1846</v>
      </c>
      <c r="N216" s="160" t="s">
        <v>291</v>
      </c>
      <c r="O216" s="161" t="s">
        <v>3300</v>
      </c>
      <c r="P216" s="162">
        <v>209477</v>
      </c>
      <c r="Q216" s="163" t="s">
        <v>3301</v>
      </c>
      <c r="R216" s="176">
        <v>0.58499999999999996</v>
      </c>
      <c r="S216" s="165">
        <v>464</v>
      </c>
      <c r="T216" s="157">
        <v>145</v>
      </c>
      <c r="U216" s="166">
        <v>200</v>
      </c>
      <c r="V216" s="165" t="s">
        <v>132</v>
      </c>
      <c r="W216" s="165" t="s">
        <v>77</v>
      </c>
      <c r="X216" s="167"/>
      <c r="Y216" s="167"/>
      <c r="Z216" s="167"/>
      <c r="AA216" s="167"/>
      <c r="AB216" s="167"/>
      <c r="AC216" s="167"/>
      <c r="AD216" s="167"/>
      <c r="AE216" s="167"/>
      <c r="AF216" s="167"/>
      <c r="AG216" s="167"/>
      <c r="AH216" s="167"/>
      <c r="AI216" s="167"/>
      <c r="AJ216" s="167"/>
      <c r="AK216" s="167"/>
      <c r="AL216" s="167"/>
    </row>
    <row r="217" spans="1:38" ht="11.25" customHeight="1" x14ac:dyDescent="0.3">
      <c r="A217" s="151">
        <v>1213</v>
      </c>
      <c r="B217" s="152" t="s">
        <v>3302</v>
      </c>
      <c r="C217" s="153">
        <v>10</v>
      </c>
      <c r="D217" s="154">
        <v>150</v>
      </c>
      <c r="E217" s="155"/>
      <c r="F217" s="156">
        <f t="shared" si="0"/>
        <v>0</v>
      </c>
      <c r="G217" s="157" t="s">
        <v>40</v>
      </c>
      <c r="H217" s="155" t="s">
        <v>2521</v>
      </c>
      <c r="I217" s="152" t="s">
        <v>1084</v>
      </c>
      <c r="J217" s="152" t="str">
        <f>HYPERLINK("https://starylev.com.ua/bookstore/series--hudozhnya-proza","художня проза")</f>
        <v>художня проза</v>
      </c>
      <c r="K217" s="158">
        <v>9786176795438</v>
      </c>
      <c r="L217" s="159">
        <v>2018</v>
      </c>
      <c r="M217" s="159" t="s">
        <v>2570</v>
      </c>
      <c r="N217" s="160" t="s">
        <v>291</v>
      </c>
      <c r="O217" s="161" t="s">
        <v>3303</v>
      </c>
      <c r="P217" s="162">
        <v>176588</v>
      </c>
      <c r="Q217" s="163" t="s">
        <v>3304</v>
      </c>
      <c r="R217" s="164">
        <v>0.33</v>
      </c>
      <c r="S217" s="165">
        <v>288</v>
      </c>
      <c r="T217" s="157">
        <v>130</v>
      </c>
      <c r="U217" s="166">
        <v>200</v>
      </c>
      <c r="V217" s="165" t="s">
        <v>223</v>
      </c>
      <c r="W217" s="165" t="s">
        <v>77</v>
      </c>
      <c r="X217" s="167"/>
    </row>
    <row r="218" spans="1:38" ht="11.25" customHeight="1" x14ac:dyDescent="0.3">
      <c r="A218" s="151">
        <v>1214</v>
      </c>
      <c r="B218" s="152" t="s">
        <v>3305</v>
      </c>
      <c r="C218" s="153">
        <v>20</v>
      </c>
      <c r="D218" s="154">
        <v>120</v>
      </c>
      <c r="E218" s="155"/>
      <c r="F218" s="156">
        <f t="shared" si="0"/>
        <v>0</v>
      </c>
      <c r="G218" s="157" t="s">
        <v>40</v>
      </c>
      <c r="H218" s="155" t="s">
        <v>2521</v>
      </c>
      <c r="I218" s="152" t="s">
        <v>2772</v>
      </c>
      <c r="J218" s="152" t="str">
        <f>HYPERLINK("https://starylev.com.ua/bookstore/series--mystectvo-i-kultura","мистецтво і культура")</f>
        <v>мистецтво і культура</v>
      </c>
      <c r="K218" s="158">
        <v>9786176791348</v>
      </c>
      <c r="L218" s="159">
        <v>2015</v>
      </c>
      <c r="M218" s="159" t="s">
        <v>1846</v>
      </c>
      <c r="N218" s="160" t="s">
        <v>2773</v>
      </c>
      <c r="O218" s="161" t="s">
        <v>3306</v>
      </c>
      <c r="P218" s="162">
        <v>104884</v>
      </c>
      <c r="Q218" s="163" t="s">
        <v>3307</v>
      </c>
      <c r="R218" s="164">
        <v>0.24</v>
      </c>
      <c r="S218" s="165">
        <v>48</v>
      </c>
      <c r="T218" s="157">
        <v>170</v>
      </c>
      <c r="U218" s="166">
        <v>215</v>
      </c>
      <c r="V218" s="165" t="s">
        <v>1201</v>
      </c>
      <c r="W218" s="165" t="s">
        <v>38</v>
      </c>
      <c r="X218" s="167"/>
    </row>
    <row r="219" spans="1:38" ht="11.25" customHeight="1" x14ac:dyDescent="0.3">
      <c r="A219" s="151">
        <v>1215</v>
      </c>
      <c r="B219" s="169" t="s">
        <v>3308</v>
      </c>
      <c r="C219" s="153">
        <v>10</v>
      </c>
      <c r="D219" s="170">
        <v>150</v>
      </c>
      <c r="E219" s="155"/>
      <c r="F219" s="156">
        <f t="shared" si="0"/>
        <v>0</v>
      </c>
      <c r="G219" s="172" t="s">
        <v>1134</v>
      </c>
      <c r="H219" s="155" t="s">
        <v>2521</v>
      </c>
      <c r="I219" s="168" t="s">
        <v>3309</v>
      </c>
      <c r="J219" s="168" t="s">
        <v>1128</v>
      </c>
      <c r="K219" s="158">
        <v>9786176797753</v>
      </c>
      <c r="L219" s="159" t="s">
        <v>2544</v>
      </c>
      <c r="M219" s="159" t="s">
        <v>2527</v>
      </c>
      <c r="N219" s="160" t="s">
        <v>976</v>
      </c>
      <c r="O219" s="161" t="s">
        <v>3310</v>
      </c>
      <c r="P219" s="162">
        <v>212578</v>
      </c>
      <c r="Q219" s="163" t="s">
        <v>3311</v>
      </c>
      <c r="R219" s="164">
        <v>0.39300000000000002</v>
      </c>
      <c r="S219" s="165">
        <v>60</v>
      </c>
      <c r="T219" s="157">
        <v>205</v>
      </c>
      <c r="U219" s="166">
        <v>240</v>
      </c>
      <c r="V219" s="165" t="s">
        <v>1286</v>
      </c>
      <c r="W219" s="165" t="s">
        <v>38</v>
      </c>
      <c r="X219" s="167"/>
      <c r="Y219" s="167"/>
      <c r="Z219" s="167"/>
      <c r="AA219" s="167"/>
      <c r="AB219" s="167"/>
      <c r="AC219" s="167"/>
      <c r="AD219" s="167"/>
      <c r="AE219" s="167"/>
      <c r="AF219" s="167"/>
      <c r="AG219" s="167"/>
      <c r="AH219" s="167"/>
      <c r="AI219" s="167"/>
      <c r="AJ219" s="167"/>
      <c r="AK219" s="167"/>
      <c r="AL219" s="167"/>
    </row>
    <row r="220" spans="1:38" ht="11.25" customHeight="1" x14ac:dyDescent="0.3">
      <c r="A220" s="151">
        <v>1216</v>
      </c>
      <c r="B220" s="152" t="s">
        <v>321</v>
      </c>
      <c r="C220" s="153">
        <v>6</v>
      </c>
      <c r="D220" s="154">
        <v>400</v>
      </c>
      <c r="E220" s="155"/>
      <c r="F220" s="156">
        <f t="shared" si="0"/>
        <v>0</v>
      </c>
      <c r="G220" s="157" t="s">
        <v>40</v>
      </c>
      <c r="H220" s="155" t="s">
        <v>2521</v>
      </c>
      <c r="I220" s="152" t="s">
        <v>322</v>
      </c>
      <c r="J220" s="152" t="str">
        <f>HYPERLINK("https://starylev.com.ua/bookstore/series--biografiyi-ta-memuary","біографії та мемуари")</f>
        <v>біографії та мемуари</v>
      </c>
      <c r="K220" s="158">
        <v>9789666799886</v>
      </c>
      <c r="L220" s="159" t="s">
        <v>2914</v>
      </c>
      <c r="M220" s="159" t="s">
        <v>1850</v>
      </c>
      <c r="N220" s="160" t="s">
        <v>213</v>
      </c>
      <c r="O220" s="161" t="s">
        <v>323</v>
      </c>
      <c r="P220" s="162">
        <v>166819</v>
      </c>
      <c r="Q220" s="163" t="s">
        <v>324</v>
      </c>
      <c r="R220" s="164">
        <v>0.85499999999999998</v>
      </c>
      <c r="S220" s="165">
        <v>656</v>
      </c>
      <c r="T220" s="157">
        <v>150</v>
      </c>
      <c r="U220" s="166">
        <v>200</v>
      </c>
      <c r="V220" s="165" t="s">
        <v>325</v>
      </c>
      <c r="W220" s="165" t="s">
        <v>77</v>
      </c>
      <c r="X220" s="167"/>
    </row>
    <row r="221" spans="1:38" ht="11.25" customHeight="1" x14ac:dyDescent="0.3">
      <c r="A221" s="151">
        <v>1217</v>
      </c>
      <c r="B221" s="152" t="s">
        <v>3312</v>
      </c>
      <c r="C221" s="153">
        <v>10</v>
      </c>
      <c r="D221" s="154">
        <v>150</v>
      </c>
      <c r="E221" s="155"/>
      <c r="F221" s="156">
        <f t="shared" si="0"/>
        <v>0</v>
      </c>
      <c r="G221" s="157">
        <v>44414</v>
      </c>
      <c r="H221" s="155" t="s">
        <v>2521</v>
      </c>
      <c r="I221" s="152" t="s">
        <v>1788</v>
      </c>
      <c r="J221" s="152" t="str">
        <f>HYPERLINK("https://starylev.com.ua/bookstore/series--ilyustrovani-istoriyi-ta-kazky","ілюстровані історії та казки")</f>
        <v>ілюстровані історії та казки</v>
      </c>
      <c r="K221" s="158">
        <v>9786176798118</v>
      </c>
      <c r="L221" s="159" t="s">
        <v>577</v>
      </c>
      <c r="M221" s="159" t="s">
        <v>2545</v>
      </c>
      <c r="N221" s="160" t="s">
        <v>1539</v>
      </c>
      <c r="O221" s="161" t="s">
        <v>3313</v>
      </c>
      <c r="P221" s="162">
        <v>144839</v>
      </c>
      <c r="Q221" s="163" t="s">
        <v>3314</v>
      </c>
      <c r="R221" s="164">
        <v>0.37</v>
      </c>
      <c r="S221" s="165">
        <v>48</v>
      </c>
      <c r="T221" s="157">
        <v>205</v>
      </c>
      <c r="U221" s="166">
        <v>240</v>
      </c>
      <c r="V221" s="165" t="s">
        <v>1286</v>
      </c>
      <c r="W221" s="165" t="s">
        <v>38</v>
      </c>
      <c r="X221" s="167"/>
    </row>
    <row r="222" spans="1:38" ht="11.25" customHeight="1" x14ac:dyDescent="0.3">
      <c r="A222" s="151">
        <v>1218</v>
      </c>
      <c r="B222" s="152" t="s">
        <v>3315</v>
      </c>
      <c r="C222" s="153">
        <v>8</v>
      </c>
      <c r="D222" s="154">
        <v>200</v>
      </c>
      <c r="E222" s="155"/>
      <c r="F222" s="156">
        <f t="shared" si="0"/>
        <v>0</v>
      </c>
      <c r="G222" s="157" t="s">
        <v>40</v>
      </c>
      <c r="H222" s="155" t="s">
        <v>2521</v>
      </c>
      <c r="I222" s="152" t="s">
        <v>3316</v>
      </c>
      <c r="J222" s="152" t="str">
        <f>HYPERLINK("https://starylev.com.ua/bookstore/series--mystectvo-i-kultura","мистецтво і культура")</f>
        <v>мистецтво і культура</v>
      </c>
      <c r="K222" s="158">
        <v>9786176794431</v>
      </c>
      <c r="L222" s="159">
        <v>2017</v>
      </c>
      <c r="M222" s="159" t="s">
        <v>2522</v>
      </c>
      <c r="N222" s="160" t="s">
        <v>34</v>
      </c>
      <c r="O222" s="161" t="s">
        <v>3317</v>
      </c>
      <c r="P222" s="162">
        <v>161283</v>
      </c>
      <c r="Q222" s="163" t="s">
        <v>3318</v>
      </c>
      <c r="R222" s="164">
        <v>0.66</v>
      </c>
      <c r="S222" s="165">
        <v>192</v>
      </c>
      <c r="T222" s="157">
        <v>170</v>
      </c>
      <c r="U222" s="166">
        <v>240</v>
      </c>
      <c r="V222" s="165" t="s">
        <v>409</v>
      </c>
      <c r="W222" s="165" t="s">
        <v>38</v>
      </c>
      <c r="X222" s="167"/>
    </row>
    <row r="223" spans="1:38" ht="11.25" customHeight="1" x14ac:dyDescent="0.3">
      <c r="A223" s="151">
        <v>1219</v>
      </c>
      <c r="B223" s="152" t="s">
        <v>3319</v>
      </c>
      <c r="C223" s="153">
        <v>10</v>
      </c>
      <c r="D223" s="154">
        <v>150</v>
      </c>
      <c r="E223" s="155"/>
      <c r="F223" s="156">
        <f t="shared" si="0"/>
        <v>0</v>
      </c>
      <c r="G223" s="157" t="s">
        <v>40</v>
      </c>
      <c r="H223" s="155" t="s">
        <v>2521</v>
      </c>
      <c r="I223" s="152" t="s">
        <v>1538</v>
      </c>
      <c r="J223" s="152" t="str">
        <f>HYPERLINK("https://starylev.com.ua/bookstore/series--hudozhnya-proza","художня проза")</f>
        <v>художня проза</v>
      </c>
      <c r="K223" s="158">
        <v>9786176797210</v>
      </c>
      <c r="L223" s="159" t="s">
        <v>2569</v>
      </c>
      <c r="M223" s="159" t="s">
        <v>2522</v>
      </c>
      <c r="N223" s="160" t="s">
        <v>291</v>
      </c>
      <c r="O223" s="161" t="s">
        <v>3320</v>
      </c>
      <c r="P223" s="162">
        <v>149096</v>
      </c>
      <c r="Q223" s="163" t="s">
        <v>3321</v>
      </c>
      <c r="R223" s="164">
        <v>0.36</v>
      </c>
      <c r="S223" s="165">
        <v>336</v>
      </c>
      <c r="T223" s="157">
        <v>130</v>
      </c>
      <c r="U223" s="166">
        <v>200</v>
      </c>
      <c r="V223" s="165" t="s">
        <v>223</v>
      </c>
      <c r="W223" s="165" t="s">
        <v>77</v>
      </c>
      <c r="X223" s="167"/>
    </row>
    <row r="224" spans="1:38" ht="11.25" customHeight="1" x14ac:dyDescent="0.3">
      <c r="A224" s="151">
        <v>1220</v>
      </c>
      <c r="B224" s="152" t="s">
        <v>3322</v>
      </c>
      <c r="C224" s="153">
        <v>10</v>
      </c>
      <c r="D224" s="154">
        <v>200</v>
      </c>
      <c r="E224" s="155"/>
      <c r="F224" s="156">
        <f t="shared" si="0"/>
        <v>0</v>
      </c>
      <c r="G224" s="157" t="s">
        <v>2482</v>
      </c>
      <c r="H224" s="155" t="s">
        <v>2521</v>
      </c>
      <c r="I224" s="152" t="s">
        <v>3323</v>
      </c>
      <c r="J224" s="152" t="str">
        <f>HYPERLINK("https://starylev.com.ua/bookstore/series--knygy-dlya-pidlitkiv","книжки для підлітків")</f>
        <v>книжки для підлітків</v>
      </c>
      <c r="K224" s="158">
        <v>9786176791232</v>
      </c>
      <c r="L224" s="159">
        <v>2015</v>
      </c>
      <c r="M224" s="159" t="s">
        <v>2551</v>
      </c>
      <c r="N224" s="160" t="s">
        <v>3324</v>
      </c>
      <c r="O224" s="161" t="s">
        <v>3325</v>
      </c>
      <c r="P224" s="162">
        <v>103156</v>
      </c>
      <c r="Q224" s="163" t="s">
        <v>3326</v>
      </c>
      <c r="R224" s="164">
        <v>0.41</v>
      </c>
      <c r="S224" s="165">
        <v>400</v>
      </c>
      <c r="T224" s="157">
        <v>130</v>
      </c>
      <c r="U224" s="166">
        <v>200</v>
      </c>
      <c r="V224" s="165" t="s">
        <v>223</v>
      </c>
      <c r="W224" s="165" t="s">
        <v>77</v>
      </c>
      <c r="X224" s="167"/>
    </row>
    <row r="225" spans="1:38" ht="11.25" customHeight="1" x14ac:dyDescent="0.3">
      <c r="A225" s="151">
        <v>1221</v>
      </c>
      <c r="B225" s="177" t="s">
        <v>3327</v>
      </c>
      <c r="C225" s="153">
        <v>10</v>
      </c>
      <c r="D225" s="171">
        <v>200</v>
      </c>
      <c r="E225" s="155"/>
      <c r="F225" s="156">
        <f t="shared" si="0"/>
        <v>0</v>
      </c>
      <c r="G225" s="157" t="s">
        <v>2482</v>
      </c>
      <c r="H225" s="155" t="s">
        <v>2521</v>
      </c>
      <c r="I225" s="168" t="s">
        <v>3323</v>
      </c>
      <c r="J225" s="168" t="s">
        <v>2621</v>
      </c>
      <c r="K225" s="158">
        <v>9786176792765</v>
      </c>
      <c r="L225" s="159">
        <v>2016</v>
      </c>
      <c r="M225" s="159" t="s">
        <v>2522</v>
      </c>
      <c r="N225" s="160" t="s">
        <v>3324</v>
      </c>
      <c r="O225" s="161" t="s">
        <v>3328</v>
      </c>
      <c r="P225" s="162">
        <v>144084</v>
      </c>
      <c r="Q225" s="163" t="s">
        <v>3329</v>
      </c>
      <c r="R225" s="164">
        <v>0.37</v>
      </c>
      <c r="S225" s="165">
        <v>336</v>
      </c>
      <c r="T225" s="157">
        <v>130</v>
      </c>
      <c r="U225" s="166">
        <v>200</v>
      </c>
      <c r="V225" s="165" t="s">
        <v>223</v>
      </c>
      <c r="W225" s="165" t="s">
        <v>77</v>
      </c>
      <c r="X225" s="167"/>
      <c r="Y225" s="167"/>
      <c r="Z225" s="167"/>
      <c r="AA225" s="167"/>
      <c r="AB225" s="167"/>
      <c r="AC225" s="167"/>
      <c r="AD225" s="167"/>
      <c r="AE225" s="167"/>
      <c r="AF225" s="167"/>
      <c r="AG225" s="167"/>
      <c r="AH225" s="167"/>
      <c r="AI225" s="167"/>
      <c r="AJ225" s="167"/>
      <c r="AK225" s="167"/>
      <c r="AL225" s="167"/>
    </row>
    <row r="226" spans="1:38" ht="11.25" customHeight="1" x14ac:dyDescent="0.3">
      <c r="A226" s="151">
        <v>1222</v>
      </c>
      <c r="B226" s="152" t="s">
        <v>3330</v>
      </c>
      <c r="C226" s="153">
        <v>10</v>
      </c>
      <c r="D226" s="154">
        <v>200</v>
      </c>
      <c r="E226" s="155"/>
      <c r="F226" s="156">
        <f t="shared" si="0"/>
        <v>0</v>
      </c>
      <c r="G226" s="157" t="s">
        <v>2482</v>
      </c>
      <c r="H226" s="155" t="s">
        <v>2521</v>
      </c>
      <c r="I226" s="152" t="s">
        <v>3323</v>
      </c>
      <c r="J226" s="152" t="str">
        <f>HYPERLINK("https://starylev.com.ua/bookstore/series--knygy-dlya-pidlitkiv","книжки для підлітків")</f>
        <v>книжки для підлітків</v>
      </c>
      <c r="K226" s="158">
        <v>9786176790549</v>
      </c>
      <c r="L226" s="159">
        <v>2014</v>
      </c>
      <c r="M226" s="159" t="s">
        <v>1850</v>
      </c>
      <c r="N226" s="160" t="s">
        <v>3324</v>
      </c>
      <c r="O226" s="161" t="s">
        <v>3331</v>
      </c>
      <c r="P226" s="162">
        <v>80227</v>
      </c>
      <c r="Q226" s="163" t="s">
        <v>3332</v>
      </c>
      <c r="R226" s="164">
        <v>0.39</v>
      </c>
      <c r="S226" s="165">
        <v>384</v>
      </c>
      <c r="T226" s="157">
        <v>130</v>
      </c>
      <c r="U226" s="166">
        <v>200</v>
      </c>
      <c r="V226" s="165" t="s">
        <v>223</v>
      </c>
      <c r="W226" s="165" t="s">
        <v>77</v>
      </c>
      <c r="X226" s="167"/>
    </row>
    <row r="227" spans="1:38" ht="11.25" customHeight="1" x14ac:dyDescent="0.3">
      <c r="A227" s="151">
        <v>1223</v>
      </c>
      <c r="B227" s="152" t="s">
        <v>3333</v>
      </c>
      <c r="C227" s="153">
        <v>20</v>
      </c>
      <c r="D227" s="154">
        <v>100</v>
      </c>
      <c r="E227" s="155"/>
      <c r="F227" s="156">
        <f t="shared" si="0"/>
        <v>0</v>
      </c>
      <c r="G227" s="157" t="s">
        <v>40</v>
      </c>
      <c r="H227" s="155" t="s">
        <v>2521</v>
      </c>
      <c r="I227" s="168" t="s">
        <v>3334</v>
      </c>
      <c r="J227" s="152" t="str">
        <f>HYPERLINK("https://starylev.com.ua/bookstore/series--hudozhnya-proza","художня проза")</f>
        <v>художня проза</v>
      </c>
      <c r="K227" s="158">
        <v>9786176794783</v>
      </c>
      <c r="L227" s="159">
        <v>2018</v>
      </c>
      <c r="M227" s="159" t="s">
        <v>1846</v>
      </c>
      <c r="N227" s="160" t="s">
        <v>291</v>
      </c>
      <c r="O227" s="161" t="s">
        <v>3335</v>
      </c>
      <c r="P227" s="162">
        <v>173312</v>
      </c>
      <c r="Q227" s="163" t="s">
        <v>3336</v>
      </c>
      <c r="R227" s="164">
        <v>0.22</v>
      </c>
      <c r="S227" s="165">
        <v>128</v>
      </c>
      <c r="T227" s="157">
        <v>130</v>
      </c>
      <c r="U227" s="166">
        <v>200</v>
      </c>
      <c r="V227" s="165" t="s">
        <v>223</v>
      </c>
      <c r="W227" s="165" t="s">
        <v>77</v>
      </c>
      <c r="X227" s="167"/>
    </row>
    <row r="228" spans="1:38" ht="11.25" customHeight="1" x14ac:dyDescent="0.3">
      <c r="A228" s="151">
        <v>1224</v>
      </c>
      <c r="B228" s="152" t="s">
        <v>3337</v>
      </c>
      <c r="C228" s="153">
        <v>6</v>
      </c>
      <c r="D228" s="154">
        <v>550</v>
      </c>
      <c r="E228" s="155"/>
      <c r="F228" s="156">
        <f t="shared" si="0"/>
        <v>0</v>
      </c>
      <c r="G228" s="157" t="s">
        <v>40</v>
      </c>
      <c r="H228" s="155" t="s">
        <v>2521</v>
      </c>
      <c r="I228" s="152" t="s">
        <v>3338</v>
      </c>
      <c r="J228" s="152" t="str">
        <f>HYPERLINK("https://starylev.com.ua/bookstore/series--kulinariya","кулінарія")</f>
        <v>кулінарія</v>
      </c>
      <c r="K228" s="158">
        <v>9786176797234</v>
      </c>
      <c r="L228" s="159" t="s">
        <v>2569</v>
      </c>
      <c r="M228" s="159" t="s">
        <v>2522</v>
      </c>
      <c r="N228" s="160" t="s">
        <v>85</v>
      </c>
      <c r="O228" s="161" t="s">
        <v>3339</v>
      </c>
      <c r="P228" s="162">
        <v>152096</v>
      </c>
      <c r="Q228" s="163" t="s">
        <v>3340</v>
      </c>
      <c r="R228" s="164">
        <v>0.95</v>
      </c>
      <c r="S228" s="165">
        <v>224</v>
      </c>
      <c r="T228" s="157">
        <v>190</v>
      </c>
      <c r="U228" s="166">
        <v>235</v>
      </c>
      <c r="V228" s="165" t="s">
        <v>2684</v>
      </c>
      <c r="W228" s="165" t="s">
        <v>38</v>
      </c>
      <c r="X228" s="167"/>
    </row>
    <row r="229" spans="1:38" ht="11.25" customHeight="1" x14ac:dyDescent="0.3">
      <c r="A229" s="151">
        <v>1225</v>
      </c>
      <c r="B229" s="169" t="s">
        <v>3341</v>
      </c>
      <c r="C229" s="153">
        <v>10</v>
      </c>
      <c r="D229" s="170">
        <v>220</v>
      </c>
      <c r="E229" s="155"/>
      <c r="F229" s="156">
        <f t="shared" si="0"/>
        <v>0</v>
      </c>
      <c r="G229" s="172" t="s">
        <v>1315</v>
      </c>
      <c r="H229" s="155" t="s">
        <v>2521</v>
      </c>
      <c r="I229" s="168" t="s">
        <v>3342</v>
      </c>
      <c r="J229" s="168" t="s">
        <v>1238</v>
      </c>
      <c r="K229" s="158">
        <v>9786176794059</v>
      </c>
      <c r="L229" s="159">
        <v>2018</v>
      </c>
      <c r="M229" s="159" t="s">
        <v>2570</v>
      </c>
      <c r="N229" s="160" t="s">
        <v>1239</v>
      </c>
      <c r="O229" s="161" t="s">
        <v>3343</v>
      </c>
      <c r="P229" s="162">
        <v>173313</v>
      </c>
      <c r="Q229" s="163" t="s">
        <v>3344</v>
      </c>
      <c r="R229" s="164">
        <v>0.37</v>
      </c>
      <c r="S229" s="165">
        <v>32</v>
      </c>
      <c r="T229" s="157">
        <v>205</v>
      </c>
      <c r="U229" s="166">
        <v>240</v>
      </c>
      <c r="V229" s="165" t="s">
        <v>1286</v>
      </c>
      <c r="W229" s="165" t="s">
        <v>38</v>
      </c>
      <c r="X229" s="167"/>
      <c r="Y229" s="167"/>
      <c r="Z229" s="167"/>
      <c r="AA229" s="167"/>
      <c r="AB229" s="167"/>
      <c r="AC229" s="167"/>
      <c r="AD229" s="167"/>
      <c r="AE229" s="167"/>
      <c r="AF229" s="167"/>
      <c r="AG229" s="167"/>
      <c r="AH229" s="167"/>
      <c r="AI229" s="167"/>
      <c r="AJ229" s="167"/>
      <c r="AK229" s="167"/>
      <c r="AL229" s="167"/>
    </row>
    <row r="230" spans="1:38" ht="11.25" customHeight="1" x14ac:dyDescent="0.3">
      <c r="A230" s="151">
        <v>1226</v>
      </c>
      <c r="B230" s="152" t="s">
        <v>3345</v>
      </c>
      <c r="C230" s="153">
        <v>20</v>
      </c>
      <c r="D230" s="154">
        <v>120</v>
      </c>
      <c r="E230" s="155"/>
      <c r="F230" s="156">
        <f t="shared" si="0"/>
        <v>0</v>
      </c>
      <c r="G230" s="157" t="s">
        <v>40</v>
      </c>
      <c r="H230" s="155" t="s">
        <v>2521</v>
      </c>
      <c r="I230" s="152" t="s">
        <v>2861</v>
      </c>
      <c r="J230" s="152" t="str">
        <f>HYPERLINK("https://starylev.com.ua/bookstore/series--hudozhnya-proza","художня проза")</f>
        <v>художня проза</v>
      </c>
      <c r="K230" s="158">
        <v>9786176795230</v>
      </c>
      <c r="L230" s="159">
        <v>2018</v>
      </c>
      <c r="M230" s="159" t="s">
        <v>1846</v>
      </c>
      <c r="N230" s="160" t="s">
        <v>878</v>
      </c>
      <c r="O230" s="161" t="s">
        <v>3346</v>
      </c>
      <c r="P230" s="162">
        <v>173314</v>
      </c>
      <c r="Q230" s="163" t="s">
        <v>3347</v>
      </c>
      <c r="R230" s="164">
        <v>0.21</v>
      </c>
      <c r="S230" s="165">
        <v>136</v>
      </c>
      <c r="T230" s="157">
        <v>130</v>
      </c>
      <c r="U230" s="166">
        <v>200</v>
      </c>
      <c r="V230" s="165" t="s">
        <v>223</v>
      </c>
      <c r="W230" s="165" t="s">
        <v>77</v>
      </c>
      <c r="X230" s="167"/>
    </row>
    <row r="231" spans="1:38" ht="11.25" customHeight="1" x14ac:dyDescent="0.3">
      <c r="A231" s="151">
        <v>1227</v>
      </c>
      <c r="B231" s="152" t="s">
        <v>3348</v>
      </c>
      <c r="C231" s="153">
        <v>8</v>
      </c>
      <c r="D231" s="154">
        <v>220</v>
      </c>
      <c r="E231" s="155"/>
      <c r="F231" s="156">
        <f t="shared" si="0"/>
        <v>0</v>
      </c>
      <c r="G231" s="157">
        <v>44319</v>
      </c>
      <c r="H231" s="155" t="s">
        <v>2521</v>
      </c>
      <c r="I231" s="168" t="s">
        <v>3349</v>
      </c>
      <c r="J231" s="152" t="str">
        <f>HYPERLINK("https://starylev.com.ua/bookstore/series--knygy-rozglyadalky-vimmelbuhy","дитячі книжки-розглядалки")</f>
        <v>дитячі книжки-розглядалки</v>
      </c>
      <c r="K231" s="158">
        <v>9786176795049</v>
      </c>
      <c r="L231" s="159">
        <v>2018</v>
      </c>
      <c r="M231" s="159" t="s">
        <v>2551</v>
      </c>
      <c r="N231" s="160" t="s">
        <v>1318</v>
      </c>
      <c r="O231" s="161" t="s">
        <v>3350</v>
      </c>
      <c r="P231" s="162">
        <v>173315</v>
      </c>
      <c r="Q231" s="163" t="s">
        <v>3351</v>
      </c>
      <c r="R231" s="164">
        <v>0.65</v>
      </c>
      <c r="S231" s="165">
        <v>88</v>
      </c>
      <c r="T231" s="157">
        <v>220</v>
      </c>
      <c r="U231" s="166">
        <v>290</v>
      </c>
      <c r="V231" s="165" t="s">
        <v>1177</v>
      </c>
      <c r="W231" s="165" t="s">
        <v>38</v>
      </c>
      <c r="X231" s="167"/>
    </row>
    <row r="232" spans="1:38" ht="11.25" customHeight="1" x14ac:dyDescent="0.3">
      <c r="A232" s="151">
        <v>1228</v>
      </c>
      <c r="B232" s="152" t="s">
        <v>3352</v>
      </c>
      <c r="C232" s="153">
        <v>20</v>
      </c>
      <c r="D232" s="154">
        <v>120</v>
      </c>
      <c r="E232" s="155"/>
      <c r="F232" s="156">
        <f t="shared" si="0"/>
        <v>0</v>
      </c>
      <c r="G232" s="157" t="s">
        <v>40</v>
      </c>
      <c r="H232" s="155" t="s">
        <v>2521</v>
      </c>
      <c r="I232" s="152" t="s">
        <v>3353</v>
      </c>
      <c r="J232" s="152" t="str">
        <f>HYPERLINK("https://starylev.com.ua/bookstore/series--hudozhnya-proza","художня проза")</f>
        <v>художня проза</v>
      </c>
      <c r="K232" s="158">
        <v>9786176793953</v>
      </c>
      <c r="L232" s="159">
        <v>2018</v>
      </c>
      <c r="M232" s="159" t="s">
        <v>2672</v>
      </c>
      <c r="N232" s="160" t="s">
        <v>291</v>
      </c>
      <c r="O232" s="161" t="s">
        <v>3354</v>
      </c>
      <c r="P232" s="162">
        <v>169119</v>
      </c>
      <c r="Q232" s="163" t="s">
        <v>3355</v>
      </c>
      <c r="R232" s="164">
        <v>0.22</v>
      </c>
      <c r="S232" s="165">
        <v>160</v>
      </c>
      <c r="T232" s="157">
        <v>130</v>
      </c>
      <c r="U232" s="166">
        <v>200</v>
      </c>
      <c r="V232" s="165" t="s">
        <v>223</v>
      </c>
      <c r="W232" s="165" t="s">
        <v>77</v>
      </c>
      <c r="X232" s="167"/>
    </row>
    <row r="233" spans="1:38" ht="11.25" customHeight="1" x14ac:dyDescent="0.3">
      <c r="A233" s="151">
        <v>1229</v>
      </c>
      <c r="B233" s="152" t="s">
        <v>3356</v>
      </c>
      <c r="C233" s="153">
        <v>10</v>
      </c>
      <c r="D233" s="154">
        <v>100</v>
      </c>
      <c r="E233" s="155"/>
      <c r="F233" s="156">
        <f t="shared" si="0"/>
        <v>0</v>
      </c>
      <c r="G233" s="157" t="s">
        <v>40</v>
      </c>
      <c r="H233" s="155" t="s">
        <v>2521</v>
      </c>
      <c r="I233" s="152" t="s">
        <v>3357</v>
      </c>
      <c r="J233" s="152" t="str">
        <f>HYPERLINK("https://starylev.com.ua/bookstore/series--korotka-proza-ta-eseyistyka","коротка проза та есеїстика")</f>
        <v>коротка проза та есеїстика</v>
      </c>
      <c r="K233" s="158">
        <v>9786176793847</v>
      </c>
      <c r="L233" s="159">
        <v>2017</v>
      </c>
      <c r="M233" s="159" t="s">
        <v>2522</v>
      </c>
      <c r="N233" s="160" t="s">
        <v>474</v>
      </c>
      <c r="O233" s="161" t="s">
        <v>3358</v>
      </c>
      <c r="P233" s="162">
        <v>161280</v>
      </c>
      <c r="Q233" s="163" t="s">
        <v>3359</v>
      </c>
      <c r="R233" s="164">
        <v>0.38</v>
      </c>
      <c r="S233" s="165">
        <v>336</v>
      </c>
      <c r="T233" s="157">
        <v>130</v>
      </c>
      <c r="U233" s="166">
        <v>200</v>
      </c>
      <c r="V233" s="165" t="s">
        <v>223</v>
      </c>
      <c r="W233" s="165" t="s">
        <v>77</v>
      </c>
      <c r="X233" s="167"/>
    </row>
    <row r="234" spans="1:38" ht="11.25" customHeight="1" x14ac:dyDescent="0.3">
      <c r="A234" s="151">
        <v>1230</v>
      </c>
      <c r="B234" s="152" t="s">
        <v>3360</v>
      </c>
      <c r="C234" s="153">
        <v>10</v>
      </c>
      <c r="D234" s="154">
        <v>120</v>
      </c>
      <c r="E234" s="155"/>
      <c r="F234" s="156">
        <f t="shared" si="0"/>
        <v>0</v>
      </c>
      <c r="G234" s="157" t="s">
        <v>40</v>
      </c>
      <c r="H234" s="155" t="s">
        <v>2521</v>
      </c>
      <c r="I234" s="152" t="s">
        <v>335</v>
      </c>
      <c r="J234" s="152" t="str">
        <f>HYPERLINK("https://starylev.com.ua/bookstore/series--biografiyi-ta-memuary","біографії та мемуари")</f>
        <v>біографії та мемуари</v>
      </c>
      <c r="K234" s="158">
        <v>9786176794578</v>
      </c>
      <c r="L234" s="159">
        <v>2017</v>
      </c>
      <c r="M234" s="159" t="s">
        <v>2522</v>
      </c>
      <c r="N234" s="160" t="s">
        <v>213</v>
      </c>
      <c r="O234" s="161" t="s">
        <v>3361</v>
      </c>
      <c r="P234" s="162">
        <v>161870</v>
      </c>
      <c r="Q234" s="163" t="s">
        <v>3362</v>
      </c>
      <c r="R234" s="164">
        <v>0.37</v>
      </c>
      <c r="S234" s="165">
        <v>336</v>
      </c>
      <c r="T234" s="157">
        <v>130</v>
      </c>
      <c r="U234" s="166">
        <v>200</v>
      </c>
      <c r="V234" s="165" t="s">
        <v>223</v>
      </c>
      <c r="W234" s="165" t="s">
        <v>77</v>
      </c>
      <c r="X234" s="167"/>
    </row>
    <row r="235" spans="1:38" ht="11.25" customHeight="1" x14ac:dyDescent="0.3">
      <c r="A235" s="151">
        <v>1231</v>
      </c>
      <c r="B235" s="152" t="s">
        <v>3363</v>
      </c>
      <c r="C235" s="153">
        <v>20</v>
      </c>
      <c r="D235" s="154">
        <v>120</v>
      </c>
      <c r="E235" s="155"/>
      <c r="F235" s="156">
        <f t="shared" si="0"/>
        <v>0</v>
      </c>
      <c r="G235" s="157" t="s">
        <v>40</v>
      </c>
      <c r="H235" s="155" t="s">
        <v>2521</v>
      </c>
      <c r="I235" s="152" t="s">
        <v>2845</v>
      </c>
      <c r="J235" s="152" t="str">
        <f t="shared" ref="J235:J236" si="20">HYPERLINK("https://starylev.com.ua/bookstore/series--hudozhnya-proza","художня проза")</f>
        <v>художня проза</v>
      </c>
      <c r="K235" s="158">
        <v>9786176795896</v>
      </c>
      <c r="L235" s="159">
        <v>2018</v>
      </c>
      <c r="M235" s="159" t="s">
        <v>2551</v>
      </c>
      <c r="N235" s="160" t="s">
        <v>878</v>
      </c>
      <c r="O235" s="161" t="s">
        <v>3364</v>
      </c>
      <c r="P235" s="162">
        <v>173316</v>
      </c>
      <c r="Q235" s="163" t="s">
        <v>3365</v>
      </c>
      <c r="R235" s="164">
        <v>0.24</v>
      </c>
      <c r="S235" s="165">
        <v>192</v>
      </c>
      <c r="T235" s="157">
        <v>130</v>
      </c>
      <c r="U235" s="166">
        <v>200</v>
      </c>
      <c r="V235" s="165" t="s">
        <v>223</v>
      </c>
      <c r="W235" s="165" t="s">
        <v>77</v>
      </c>
      <c r="X235" s="167"/>
    </row>
    <row r="236" spans="1:38" ht="11.25" customHeight="1" x14ac:dyDescent="0.3">
      <c r="A236" s="151">
        <v>1232</v>
      </c>
      <c r="B236" s="152" t="s">
        <v>3366</v>
      </c>
      <c r="C236" s="153">
        <v>10</v>
      </c>
      <c r="D236" s="154">
        <v>220</v>
      </c>
      <c r="E236" s="155"/>
      <c r="F236" s="156">
        <f t="shared" si="0"/>
        <v>0</v>
      </c>
      <c r="G236" s="157" t="s">
        <v>40</v>
      </c>
      <c r="H236" s="155" t="s">
        <v>2521</v>
      </c>
      <c r="I236" s="152" t="s">
        <v>3367</v>
      </c>
      <c r="J236" s="152" t="str">
        <f t="shared" si="20"/>
        <v>художня проза</v>
      </c>
      <c r="K236" s="158">
        <v>9786176793724</v>
      </c>
      <c r="L236" s="159">
        <v>2017</v>
      </c>
      <c r="M236" s="159" t="s">
        <v>2551</v>
      </c>
      <c r="N236" s="160" t="s">
        <v>615</v>
      </c>
      <c r="O236" s="161" t="s">
        <v>3368</v>
      </c>
      <c r="P236" s="162">
        <v>154733</v>
      </c>
      <c r="Q236" s="163" t="s">
        <v>3369</v>
      </c>
      <c r="R236" s="164">
        <v>0.7</v>
      </c>
      <c r="S236" s="165">
        <v>680</v>
      </c>
      <c r="T236" s="157">
        <v>130</v>
      </c>
      <c r="U236" s="166">
        <v>200</v>
      </c>
      <c r="V236" s="165" t="s">
        <v>223</v>
      </c>
      <c r="W236" s="165" t="s">
        <v>77</v>
      </c>
      <c r="X236" s="167"/>
    </row>
    <row r="237" spans="1:38" ht="11.25" customHeight="1" x14ac:dyDescent="0.3">
      <c r="A237" s="151">
        <v>1233</v>
      </c>
      <c r="B237" s="152" t="s">
        <v>3370</v>
      </c>
      <c r="C237" s="153">
        <v>10</v>
      </c>
      <c r="D237" s="154">
        <v>150</v>
      </c>
      <c r="E237" s="155"/>
      <c r="F237" s="156">
        <f t="shared" si="0"/>
        <v>0</v>
      </c>
      <c r="G237" s="157" t="s">
        <v>40</v>
      </c>
      <c r="H237" s="155" t="s">
        <v>2521</v>
      </c>
      <c r="I237" s="168" t="s">
        <v>3371</v>
      </c>
      <c r="J237" s="152" t="str">
        <f>HYPERLINK("https://starylev.com.ua/bookstore/series--korotka-proza-ta-eseyistyka","коротка проза та есеїстика")</f>
        <v>коротка проза та есеїстика</v>
      </c>
      <c r="K237" s="158">
        <v>9786176796510</v>
      </c>
      <c r="L237" s="159">
        <v>2018</v>
      </c>
      <c r="M237" s="159" t="s">
        <v>2522</v>
      </c>
      <c r="N237" s="160" t="s">
        <v>275</v>
      </c>
      <c r="O237" s="161" t="s">
        <v>3372</v>
      </c>
      <c r="P237" s="162">
        <v>180275</v>
      </c>
      <c r="Q237" s="163" t="s">
        <v>3373</v>
      </c>
      <c r="R237" s="164">
        <v>0.31</v>
      </c>
      <c r="S237" s="165">
        <v>176</v>
      </c>
      <c r="T237" s="157">
        <v>145</v>
      </c>
      <c r="U237" s="166">
        <v>200</v>
      </c>
      <c r="V237" s="165" t="s">
        <v>132</v>
      </c>
      <c r="W237" s="165" t="s">
        <v>77</v>
      </c>
      <c r="X237" s="167"/>
    </row>
    <row r="238" spans="1:38" ht="11.25" customHeight="1" x14ac:dyDescent="0.3">
      <c r="A238" s="151">
        <v>1234</v>
      </c>
      <c r="B238" s="152" t="s">
        <v>3374</v>
      </c>
      <c r="C238" s="153">
        <v>6</v>
      </c>
      <c r="D238" s="154">
        <v>320</v>
      </c>
      <c r="E238" s="155"/>
      <c r="F238" s="156">
        <f t="shared" si="0"/>
        <v>0</v>
      </c>
      <c r="G238" s="157" t="s">
        <v>40</v>
      </c>
      <c r="H238" s="155" t="s">
        <v>2521</v>
      </c>
      <c r="I238" s="152" t="s">
        <v>2992</v>
      </c>
      <c r="J238" s="152" t="str">
        <f>HYPERLINK("https://starylev.com.ua/bookstore/series--hudozhnya-proza","художня проза")</f>
        <v>художня проза</v>
      </c>
      <c r="K238" s="158">
        <v>9786176792116</v>
      </c>
      <c r="L238" s="159">
        <v>2016</v>
      </c>
      <c r="M238" s="159" t="s">
        <v>2545</v>
      </c>
      <c r="N238" s="160" t="s">
        <v>291</v>
      </c>
      <c r="O238" s="161" t="s">
        <v>3375</v>
      </c>
      <c r="P238" s="162">
        <v>141034</v>
      </c>
      <c r="Q238" s="163" t="s">
        <v>3376</v>
      </c>
      <c r="R238" s="164">
        <v>0.87</v>
      </c>
      <c r="S238" s="165">
        <v>856</v>
      </c>
      <c r="T238" s="157">
        <v>145</v>
      </c>
      <c r="U238" s="166">
        <v>200</v>
      </c>
      <c r="V238" s="165" t="s">
        <v>132</v>
      </c>
      <c r="W238" s="165" t="s">
        <v>77</v>
      </c>
      <c r="X238" s="167"/>
    </row>
    <row r="239" spans="1:38" ht="11.25" customHeight="1" x14ac:dyDescent="0.3">
      <c r="A239" s="151">
        <v>1235</v>
      </c>
      <c r="B239" s="169" t="s">
        <v>3377</v>
      </c>
      <c r="C239" s="153">
        <v>10</v>
      </c>
      <c r="D239" s="170">
        <v>200</v>
      </c>
      <c r="E239" s="155"/>
      <c r="F239" s="156">
        <f t="shared" si="0"/>
        <v>0</v>
      </c>
      <c r="G239" s="157" t="s">
        <v>40</v>
      </c>
      <c r="H239" s="155" t="s">
        <v>2521</v>
      </c>
      <c r="I239" s="168" t="s">
        <v>3378</v>
      </c>
      <c r="J239" s="168" t="s">
        <v>290</v>
      </c>
      <c r="K239" s="158">
        <v>9786176795834</v>
      </c>
      <c r="L239" s="159" t="s">
        <v>2544</v>
      </c>
      <c r="M239" s="159" t="s">
        <v>1850</v>
      </c>
      <c r="N239" s="160" t="s">
        <v>615</v>
      </c>
      <c r="O239" s="161" t="s">
        <v>3379</v>
      </c>
      <c r="P239" s="162">
        <v>205878</v>
      </c>
      <c r="Q239" s="163" t="s">
        <v>3380</v>
      </c>
      <c r="R239" s="164">
        <v>0.375</v>
      </c>
      <c r="S239" s="165">
        <v>360</v>
      </c>
      <c r="T239" s="157">
        <v>130</v>
      </c>
      <c r="U239" s="166">
        <v>200</v>
      </c>
      <c r="V239" s="165" t="s">
        <v>223</v>
      </c>
      <c r="W239" s="165" t="s">
        <v>77</v>
      </c>
      <c r="X239" s="167"/>
      <c r="Y239" s="167"/>
      <c r="Z239" s="167"/>
      <c r="AA239" s="167"/>
      <c r="AB239" s="167"/>
      <c r="AC239" s="167"/>
      <c r="AD239" s="167"/>
      <c r="AE239" s="167"/>
      <c r="AF239" s="167"/>
      <c r="AG239" s="167"/>
      <c r="AH239" s="167"/>
      <c r="AI239" s="167"/>
      <c r="AJ239" s="167"/>
      <c r="AK239" s="167"/>
      <c r="AL239" s="167"/>
    </row>
    <row r="240" spans="1:38" ht="11.25" customHeight="1" x14ac:dyDescent="0.3">
      <c r="A240" s="151">
        <v>1236</v>
      </c>
      <c r="B240" s="169" t="s">
        <v>3381</v>
      </c>
      <c r="C240" s="153">
        <v>10</v>
      </c>
      <c r="D240" s="174">
        <v>70</v>
      </c>
      <c r="E240" s="155"/>
      <c r="F240" s="156">
        <f t="shared" si="0"/>
        <v>0</v>
      </c>
      <c r="G240" s="172" t="s">
        <v>1134</v>
      </c>
      <c r="H240" s="155" t="s">
        <v>2521</v>
      </c>
      <c r="I240" s="168" t="s">
        <v>3382</v>
      </c>
      <c r="J240" s="168" t="s">
        <v>1128</v>
      </c>
      <c r="K240" s="158">
        <v>9786176796633</v>
      </c>
      <c r="L240" s="159" t="s">
        <v>2569</v>
      </c>
      <c r="M240" s="159" t="s">
        <v>2545</v>
      </c>
      <c r="N240" s="160" t="s">
        <v>2416</v>
      </c>
      <c r="O240" s="161" t="s">
        <v>3383</v>
      </c>
      <c r="P240" s="162">
        <v>189686</v>
      </c>
      <c r="Q240" s="163" t="s">
        <v>3384</v>
      </c>
      <c r="R240" s="164">
        <v>0.26</v>
      </c>
      <c r="S240" s="165">
        <v>68</v>
      </c>
      <c r="T240" s="157">
        <v>170</v>
      </c>
      <c r="U240" s="166">
        <v>215</v>
      </c>
      <c r="V240" s="165" t="s">
        <v>1201</v>
      </c>
      <c r="W240" s="165" t="s">
        <v>38</v>
      </c>
      <c r="X240" s="167"/>
      <c r="Y240" s="167"/>
      <c r="Z240" s="167"/>
      <c r="AA240" s="167"/>
      <c r="AB240" s="167"/>
      <c r="AC240" s="167"/>
      <c r="AD240" s="167"/>
      <c r="AE240" s="167"/>
      <c r="AF240" s="167"/>
      <c r="AG240" s="167"/>
      <c r="AH240" s="167"/>
      <c r="AI240" s="167"/>
      <c r="AJ240" s="167"/>
      <c r="AK240" s="167"/>
      <c r="AL240" s="167"/>
    </row>
    <row r="241" spans="1:38" ht="11.25" customHeight="1" x14ac:dyDescent="0.3">
      <c r="A241" s="151">
        <v>1237</v>
      </c>
      <c r="B241" s="169" t="s">
        <v>3385</v>
      </c>
      <c r="C241" s="153">
        <v>10</v>
      </c>
      <c r="D241" s="170">
        <v>150</v>
      </c>
      <c r="E241" s="155"/>
      <c r="F241" s="156">
        <f t="shared" si="0"/>
        <v>0</v>
      </c>
      <c r="G241" s="157" t="s">
        <v>40</v>
      </c>
      <c r="H241" s="155" t="s">
        <v>2521</v>
      </c>
      <c r="I241" s="168" t="s">
        <v>516</v>
      </c>
      <c r="J241" s="168" t="s">
        <v>532</v>
      </c>
      <c r="K241" s="158">
        <v>9786176799436</v>
      </c>
      <c r="L241" s="159" t="s">
        <v>577</v>
      </c>
      <c r="M241" s="159" t="s">
        <v>2522</v>
      </c>
      <c r="N241" s="160" t="s">
        <v>532</v>
      </c>
      <c r="O241" s="161" t="s">
        <v>3386</v>
      </c>
      <c r="P241" s="162">
        <v>154382</v>
      </c>
      <c r="Q241" s="163" t="s">
        <v>3387</v>
      </c>
      <c r="R241" s="164">
        <v>0.27500000000000002</v>
      </c>
      <c r="S241" s="165">
        <v>144</v>
      </c>
      <c r="T241" s="157">
        <v>125</v>
      </c>
      <c r="U241" s="166">
        <v>165</v>
      </c>
      <c r="V241" s="165" t="s">
        <v>535</v>
      </c>
      <c r="W241" s="165" t="s">
        <v>38</v>
      </c>
      <c r="X241" s="167"/>
      <c r="Y241" s="167"/>
      <c r="Z241" s="167"/>
      <c r="AA241" s="167"/>
      <c r="AB241" s="167"/>
      <c r="AC241" s="167"/>
      <c r="AD241" s="167"/>
      <c r="AE241" s="167"/>
      <c r="AF241" s="167"/>
      <c r="AG241" s="167"/>
      <c r="AH241" s="167"/>
      <c r="AI241" s="167"/>
      <c r="AJ241" s="167"/>
      <c r="AK241" s="167"/>
      <c r="AL241" s="167"/>
    </row>
    <row r="242" spans="1:38" ht="11.25" customHeight="1" x14ac:dyDescent="0.3">
      <c r="A242" s="151">
        <v>1238</v>
      </c>
      <c r="B242" s="169" t="s">
        <v>3388</v>
      </c>
      <c r="C242" s="153">
        <v>20</v>
      </c>
      <c r="D242" s="170">
        <v>120</v>
      </c>
      <c r="E242" s="155"/>
      <c r="F242" s="156">
        <f t="shared" si="0"/>
        <v>0</v>
      </c>
      <c r="G242" s="172" t="s">
        <v>1134</v>
      </c>
      <c r="H242" s="155" t="s">
        <v>2521</v>
      </c>
      <c r="I242" s="168" t="s">
        <v>3389</v>
      </c>
      <c r="J242" s="168" t="s">
        <v>2753</v>
      </c>
      <c r="K242" s="158">
        <v>9786176799559</v>
      </c>
      <c r="L242" s="159" t="s">
        <v>577</v>
      </c>
      <c r="M242" s="159" t="s">
        <v>2346</v>
      </c>
      <c r="N242" s="160" t="s">
        <v>2546</v>
      </c>
      <c r="O242" s="161" t="s">
        <v>3390</v>
      </c>
      <c r="P242" s="162">
        <v>158232</v>
      </c>
      <c r="Q242" s="163" t="s">
        <v>3391</v>
      </c>
      <c r="R242" s="176">
        <v>0.26800000000000002</v>
      </c>
      <c r="S242" s="165">
        <v>192</v>
      </c>
      <c r="T242" s="157">
        <v>130</v>
      </c>
      <c r="U242" s="166">
        <v>200</v>
      </c>
      <c r="V242" s="165" t="s">
        <v>223</v>
      </c>
      <c r="W242" s="165" t="s">
        <v>77</v>
      </c>
      <c r="X242" s="167"/>
      <c r="Y242" s="167"/>
      <c r="Z242" s="167"/>
      <c r="AA242" s="167"/>
      <c r="AB242" s="167"/>
      <c r="AC242" s="167"/>
      <c r="AD242" s="167"/>
      <c r="AE242" s="167"/>
      <c r="AF242" s="167"/>
      <c r="AG242" s="167"/>
      <c r="AH242" s="167"/>
      <c r="AI242" s="167"/>
      <c r="AJ242" s="167"/>
      <c r="AK242" s="167"/>
      <c r="AL242" s="167"/>
    </row>
    <row r="243" spans="1:38" ht="11.25" customHeight="1" x14ac:dyDescent="0.3">
      <c r="A243" s="151">
        <v>1239</v>
      </c>
      <c r="B243" s="152" t="s">
        <v>3392</v>
      </c>
      <c r="C243" s="153">
        <v>10</v>
      </c>
      <c r="D243" s="154">
        <v>90</v>
      </c>
      <c r="E243" s="155"/>
      <c r="F243" s="156">
        <f t="shared" si="0"/>
        <v>0</v>
      </c>
      <c r="G243" s="157">
        <v>44319</v>
      </c>
      <c r="H243" s="155" t="s">
        <v>2521</v>
      </c>
      <c r="I243" s="152" t="s">
        <v>2092</v>
      </c>
      <c r="J243" s="152" t="str">
        <f>HYPERLINK("https://starylev.com.ua/bookstore/series--ilyustrovani-istoriyi-ta-kazky","ілюстровані історії та казки")</f>
        <v>ілюстровані історії та казки</v>
      </c>
      <c r="K243" s="158">
        <v>9786176795032</v>
      </c>
      <c r="L243" s="159">
        <v>2018</v>
      </c>
      <c r="M243" s="159" t="s">
        <v>2551</v>
      </c>
      <c r="N243" s="160" t="s">
        <v>2820</v>
      </c>
      <c r="O243" s="161" t="s">
        <v>3393</v>
      </c>
      <c r="P243" s="162">
        <v>173319</v>
      </c>
      <c r="Q243" s="163" t="s">
        <v>3394</v>
      </c>
      <c r="R243" s="164">
        <v>0.4</v>
      </c>
      <c r="S243" s="165">
        <v>28</v>
      </c>
      <c r="T243" s="157">
        <v>220</v>
      </c>
      <c r="U243" s="166">
        <v>290</v>
      </c>
      <c r="V243" s="165" t="s">
        <v>1177</v>
      </c>
      <c r="W243" s="165" t="s">
        <v>38</v>
      </c>
      <c r="X243" s="167"/>
    </row>
    <row r="244" spans="1:38" ht="11.25" customHeight="1" x14ac:dyDescent="0.3">
      <c r="A244" s="151">
        <v>1240</v>
      </c>
      <c r="B244" s="169" t="s">
        <v>3395</v>
      </c>
      <c r="C244" s="153">
        <v>10</v>
      </c>
      <c r="D244" s="170">
        <v>220</v>
      </c>
      <c r="E244" s="155"/>
      <c r="F244" s="156">
        <f t="shared" si="0"/>
        <v>0</v>
      </c>
      <c r="G244" s="172" t="s">
        <v>1315</v>
      </c>
      <c r="H244" s="155" t="s">
        <v>2521</v>
      </c>
      <c r="I244" s="168" t="s">
        <v>3396</v>
      </c>
      <c r="J244" s="168" t="s">
        <v>1571</v>
      </c>
      <c r="K244" s="158">
        <v>9786176798057</v>
      </c>
      <c r="L244" s="159" t="s">
        <v>577</v>
      </c>
      <c r="M244" s="159" t="s">
        <v>2527</v>
      </c>
      <c r="N244" s="160" t="s">
        <v>1572</v>
      </c>
      <c r="O244" s="161" t="s">
        <v>3397</v>
      </c>
      <c r="P244" s="162">
        <v>153494</v>
      </c>
      <c r="Q244" s="163" t="s">
        <v>3398</v>
      </c>
      <c r="R244" s="164">
        <v>0.52</v>
      </c>
      <c r="S244" s="165">
        <v>56</v>
      </c>
      <c r="T244" s="157">
        <v>220</v>
      </c>
      <c r="U244" s="166">
        <v>290</v>
      </c>
      <c r="V244" s="165" t="s">
        <v>1177</v>
      </c>
      <c r="W244" s="165" t="s">
        <v>38</v>
      </c>
      <c r="X244" s="167"/>
      <c r="Y244" s="167"/>
      <c r="Z244" s="167"/>
      <c r="AA244" s="167"/>
      <c r="AB244" s="167"/>
      <c r="AC244" s="167"/>
      <c r="AD244" s="167"/>
      <c r="AE244" s="167"/>
      <c r="AF244" s="167"/>
      <c r="AG244" s="167"/>
      <c r="AH244" s="167"/>
      <c r="AI244" s="167"/>
      <c r="AJ244" s="167"/>
      <c r="AK244" s="167"/>
      <c r="AL244" s="167"/>
    </row>
    <row r="245" spans="1:38" ht="11.25" customHeight="1" x14ac:dyDescent="0.3">
      <c r="A245" s="151">
        <v>1241</v>
      </c>
      <c r="B245" s="152" t="s">
        <v>3399</v>
      </c>
      <c r="C245" s="153">
        <v>10</v>
      </c>
      <c r="D245" s="154">
        <v>200</v>
      </c>
      <c r="E245" s="155"/>
      <c r="F245" s="156">
        <f t="shared" si="0"/>
        <v>0</v>
      </c>
      <c r="G245" s="157" t="s">
        <v>40</v>
      </c>
      <c r="H245" s="155" t="s">
        <v>2521</v>
      </c>
      <c r="I245" s="152" t="s">
        <v>3400</v>
      </c>
      <c r="J245" s="152" t="str">
        <f>HYPERLINK("https://starylev.com.ua/bookstore/series--korotka-proza-ta-eseyistyka","коротка проза та есеїстика")</f>
        <v>коротка проза та есеїстика</v>
      </c>
      <c r="K245" s="158">
        <v>9786176793571</v>
      </c>
      <c r="L245" s="159">
        <v>2017</v>
      </c>
      <c r="M245" s="159" t="s">
        <v>2545</v>
      </c>
      <c r="N245" s="160" t="s">
        <v>213</v>
      </c>
      <c r="O245" s="161" t="s">
        <v>3401</v>
      </c>
      <c r="P245" s="162">
        <v>153058</v>
      </c>
      <c r="Q245" s="163" t="s">
        <v>3402</v>
      </c>
      <c r="R245" s="164">
        <v>0.37</v>
      </c>
      <c r="S245" s="165">
        <v>384</v>
      </c>
      <c r="T245" s="157">
        <v>130</v>
      </c>
      <c r="U245" s="166">
        <v>200</v>
      </c>
      <c r="V245" s="165" t="s">
        <v>223</v>
      </c>
      <c r="W245" s="165" t="s">
        <v>77</v>
      </c>
      <c r="X245" s="167"/>
    </row>
    <row r="246" spans="1:38" ht="11.25" customHeight="1" x14ac:dyDescent="0.3">
      <c r="A246" s="151">
        <v>1242</v>
      </c>
      <c r="B246" s="152" t="s">
        <v>3403</v>
      </c>
      <c r="C246" s="153">
        <v>8</v>
      </c>
      <c r="D246" s="154">
        <v>220</v>
      </c>
      <c r="E246" s="155"/>
      <c r="F246" s="156">
        <f t="shared" si="0"/>
        <v>0</v>
      </c>
      <c r="G246" s="157" t="s">
        <v>40</v>
      </c>
      <c r="H246" s="155" t="s">
        <v>2521</v>
      </c>
      <c r="I246" s="168" t="s">
        <v>3404</v>
      </c>
      <c r="J246" s="152" t="str">
        <f t="shared" ref="J246:J247" si="21">HYPERLINK("https://starylev.com.ua/bookstore/series--hudozhnya-proza","художня проза")</f>
        <v>художня проза</v>
      </c>
      <c r="K246" s="158">
        <v>9786176794462</v>
      </c>
      <c r="L246" s="159">
        <v>2017</v>
      </c>
      <c r="M246" s="159" t="s">
        <v>2522</v>
      </c>
      <c r="N246" s="160" t="s">
        <v>291</v>
      </c>
      <c r="O246" s="161" t="s">
        <v>3405</v>
      </c>
      <c r="P246" s="162">
        <v>161284</v>
      </c>
      <c r="Q246" s="163" t="s">
        <v>3406</v>
      </c>
      <c r="R246" s="164">
        <v>0.52</v>
      </c>
      <c r="S246" s="165">
        <v>544</v>
      </c>
      <c r="T246" s="157">
        <v>130</v>
      </c>
      <c r="U246" s="166">
        <v>200</v>
      </c>
      <c r="V246" s="165" t="s">
        <v>223</v>
      </c>
      <c r="W246" s="165" t="s">
        <v>77</v>
      </c>
      <c r="X246" s="167"/>
    </row>
    <row r="247" spans="1:38" ht="11.25" customHeight="1" x14ac:dyDescent="0.3">
      <c r="A247" s="151">
        <v>1243</v>
      </c>
      <c r="B247" s="152" t="s">
        <v>3407</v>
      </c>
      <c r="C247" s="153">
        <v>10</v>
      </c>
      <c r="D247" s="154">
        <v>200</v>
      </c>
      <c r="E247" s="155"/>
      <c r="F247" s="156">
        <f t="shared" si="0"/>
        <v>0</v>
      </c>
      <c r="G247" s="157" t="s">
        <v>40</v>
      </c>
      <c r="H247" s="155" t="s">
        <v>2521</v>
      </c>
      <c r="I247" s="152" t="s">
        <v>3408</v>
      </c>
      <c r="J247" s="152" t="str">
        <f t="shared" si="21"/>
        <v>художня проза</v>
      </c>
      <c r="K247" s="158">
        <v>9786176794677</v>
      </c>
      <c r="L247" s="159">
        <v>2017</v>
      </c>
      <c r="M247" s="159" t="s">
        <v>1584</v>
      </c>
      <c r="N247" s="160" t="s">
        <v>663</v>
      </c>
      <c r="O247" s="161" t="s">
        <v>3409</v>
      </c>
      <c r="P247" s="162">
        <v>166906</v>
      </c>
      <c r="Q247" s="163" t="s">
        <v>3410</v>
      </c>
      <c r="R247" s="164">
        <v>0.43</v>
      </c>
      <c r="S247" s="165">
        <v>416</v>
      </c>
      <c r="T247" s="157">
        <v>130</v>
      </c>
      <c r="U247" s="166">
        <v>200</v>
      </c>
      <c r="V247" s="165" t="s">
        <v>223</v>
      </c>
      <c r="W247" s="165" t="s">
        <v>77</v>
      </c>
      <c r="X247" s="167"/>
    </row>
    <row r="248" spans="1:38" ht="11.25" customHeight="1" x14ac:dyDescent="0.3">
      <c r="A248" s="151">
        <v>1244</v>
      </c>
      <c r="B248" s="169" t="s">
        <v>3411</v>
      </c>
      <c r="C248" s="153">
        <v>10</v>
      </c>
      <c r="D248" s="170">
        <v>150</v>
      </c>
      <c r="E248" s="155"/>
      <c r="F248" s="156">
        <f t="shared" si="0"/>
        <v>0</v>
      </c>
      <c r="G248" s="172" t="s">
        <v>1315</v>
      </c>
      <c r="H248" s="155" t="s">
        <v>2521</v>
      </c>
      <c r="I248" s="168" t="s">
        <v>3412</v>
      </c>
      <c r="J248" s="168" t="s">
        <v>1571</v>
      </c>
      <c r="K248" s="158">
        <v>9786176798590</v>
      </c>
      <c r="L248" s="159" t="s">
        <v>577</v>
      </c>
      <c r="M248" s="159" t="s">
        <v>2672</v>
      </c>
      <c r="N248" s="160" t="s">
        <v>1572</v>
      </c>
      <c r="O248" s="161" t="s">
        <v>3413</v>
      </c>
      <c r="P248" s="162">
        <v>141545</v>
      </c>
      <c r="Q248" s="163" t="s">
        <v>3414</v>
      </c>
      <c r="R248" s="164">
        <v>0.439</v>
      </c>
      <c r="S248" s="165">
        <v>40</v>
      </c>
      <c r="T248" s="157">
        <v>240</v>
      </c>
      <c r="U248" s="166">
        <v>240</v>
      </c>
      <c r="V248" s="165" t="s">
        <v>63</v>
      </c>
      <c r="W248" s="165" t="s">
        <v>38</v>
      </c>
      <c r="X248" s="167"/>
      <c r="Y248" s="167"/>
      <c r="Z248" s="167"/>
      <c r="AA248" s="167"/>
      <c r="AB248" s="167"/>
      <c r="AC248" s="167"/>
      <c r="AD248" s="167"/>
      <c r="AE248" s="167"/>
      <c r="AF248" s="167"/>
      <c r="AG248" s="167"/>
      <c r="AH248" s="167"/>
      <c r="AI248" s="167"/>
      <c r="AJ248" s="167"/>
      <c r="AK248" s="167"/>
      <c r="AL248" s="167"/>
    </row>
    <row r="249" spans="1:38" ht="11.25" customHeight="1" x14ac:dyDescent="0.3">
      <c r="A249" s="151">
        <v>1245</v>
      </c>
      <c r="B249" s="152" t="s">
        <v>3415</v>
      </c>
      <c r="C249" s="153">
        <v>10</v>
      </c>
      <c r="D249" s="154">
        <v>180</v>
      </c>
      <c r="E249" s="155"/>
      <c r="F249" s="156">
        <f t="shared" si="0"/>
        <v>0</v>
      </c>
      <c r="G249" s="157" t="s">
        <v>2482</v>
      </c>
      <c r="H249" s="155" t="s">
        <v>2521</v>
      </c>
      <c r="I249" s="168" t="s">
        <v>3416</v>
      </c>
      <c r="J249" s="152" t="str">
        <f t="shared" ref="J249:J251" si="22">HYPERLINK("https://starylev.com.ua/bookstore/series--knygy-dlya-pidlitkiv","книжки для підлітків")</f>
        <v>книжки для підлітків</v>
      </c>
      <c r="K249" s="158">
        <v>9786176792932</v>
      </c>
      <c r="L249" s="159">
        <v>2017</v>
      </c>
      <c r="M249" s="159" t="s">
        <v>1850</v>
      </c>
      <c r="N249" s="160" t="s">
        <v>3417</v>
      </c>
      <c r="O249" s="161" t="s">
        <v>3418</v>
      </c>
      <c r="P249" s="162">
        <v>150663</v>
      </c>
      <c r="Q249" s="163" t="s">
        <v>3419</v>
      </c>
      <c r="R249" s="164">
        <v>0.39</v>
      </c>
      <c r="S249" s="165">
        <v>320</v>
      </c>
      <c r="T249" s="157">
        <v>145</v>
      </c>
      <c r="U249" s="166">
        <v>200</v>
      </c>
      <c r="V249" s="165" t="s">
        <v>132</v>
      </c>
      <c r="W249" s="165" t="s">
        <v>77</v>
      </c>
      <c r="X249" s="167"/>
    </row>
    <row r="250" spans="1:38" ht="11.25" customHeight="1" x14ac:dyDescent="0.3">
      <c r="A250" s="151">
        <v>1246</v>
      </c>
      <c r="B250" s="152" t="s">
        <v>3420</v>
      </c>
      <c r="C250" s="153">
        <v>8</v>
      </c>
      <c r="D250" s="154">
        <v>220</v>
      </c>
      <c r="E250" s="155"/>
      <c r="F250" s="156">
        <f t="shared" si="0"/>
        <v>0</v>
      </c>
      <c r="G250" s="157" t="s">
        <v>2482</v>
      </c>
      <c r="H250" s="155" t="s">
        <v>2521</v>
      </c>
      <c r="I250" s="168" t="s">
        <v>3416</v>
      </c>
      <c r="J250" s="152" t="str">
        <f t="shared" si="22"/>
        <v>книжки для підлітків</v>
      </c>
      <c r="K250" s="158">
        <v>9786176793496</v>
      </c>
      <c r="L250" s="159">
        <v>2014</v>
      </c>
      <c r="M250" s="159" t="s">
        <v>2527</v>
      </c>
      <c r="N250" s="160" t="s">
        <v>3417</v>
      </c>
      <c r="O250" s="161" t="s">
        <v>3421</v>
      </c>
      <c r="P250" s="162">
        <v>150662</v>
      </c>
      <c r="Q250" s="163" t="s">
        <v>3422</v>
      </c>
      <c r="R250" s="164">
        <v>0.52</v>
      </c>
      <c r="S250" s="165">
        <v>552</v>
      </c>
      <c r="T250" s="157">
        <v>145</v>
      </c>
      <c r="U250" s="166">
        <v>200</v>
      </c>
      <c r="V250" s="165" t="s">
        <v>132</v>
      </c>
      <c r="W250" s="165" t="s">
        <v>77</v>
      </c>
      <c r="X250" s="167"/>
    </row>
    <row r="251" spans="1:38" ht="11.25" customHeight="1" x14ac:dyDescent="0.3">
      <c r="A251" s="151">
        <v>1247</v>
      </c>
      <c r="B251" s="152" t="s">
        <v>3423</v>
      </c>
      <c r="C251" s="153">
        <v>8</v>
      </c>
      <c r="D251" s="154">
        <v>220</v>
      </c>
      <c r="E251" s="155"/>
      <c r="F251" s="156">
        <f t="shared" si="0"/>
        <v>0</v>
      </c>
      <c r="G251" s="157" t="s">
        <v>2482</v>
      </c>
      <c r="H251" s="155" t="s">
        <v>2521</v>
      </c>
      <c r="I251" s="168" t="s">
        <v>3416</v>
      </c>
      <c r="J251" s="152" t="str">
        <f t="shared" si="22"/>
        <v>книжки для підлітків</v>
      </c>
      <c r="K251" s="158">
        <v>9786176795179</v>
      </c>
      <c r="L251" s="159">
        <v>2018</v>
      </c>
      <c r="M251" s="159" t="s">
        <v>1846</v>
      </c>
      <c r="N251" s="160" t="s">
        <v>3417</v>
      </c>
      <c r="O251" s="161" t="s">
        <v>3424</v>
      </c>
      <c r="P251" s="162">
        <v>173320</v>
      </c>
      <c r="Q251" s="163" t="s">
        <v>3425</v>
      </c>
      <c r="R251" s="164">
        <v>0.56999999999999995</v>
      </c>
      <c r="S251" s="165">
        <v>528</v>
      </c>
      <c r="T251" s="157">
        <v>145</v>
      </c>
      <c r="U251" s="166">
        <v>200</v>
      </c>
      <c r="V251" s="165" t="s">
        <v>132</v>
      </c>
      <c r="W251" s="165" t="s">
        <v>77</v>
      </c>
      <c r="X251" s="167"/>
    </row>
    <row r="252" spans="1:38" ht="11.25" customHeight="1" x14ac:dyDescent="0.3">
      <c r="A252" s="151">
        <v>1248</v>
      </c>
      <c r="B252" s="152" t="s">
        <v>3426</v>
      </c>
      <c r="C252" s="153">
        <v>8</v>
      </c>
      <c r="D252" s="154">
        <v>150</v>
      </c>
      <c r="E252" s="155"/>
      <c r="F252" s="156">
        <f t="shared" si="0"/>
        <v>0</v>
      </c>
      <c r="G252" s="157" t="s">
        <v>40</v>
      </c>
      <c r="H252" s="155" t="s">
        <v>2521</v>
      </c>
      <c r="I252" s="152" t="s">
        <v>3404</v>
      </c>
      <c r="J252" s="152" t="str">
        <f>HYPERLINK("https://starylev.com.ua/bookstore/series--hudozhnya-proza","художня проза")</f>
        <v>художня проза</v>
      </c>
      <c r="K252" s="158">
        <v>9786176796022</v>
      </c>
      <c r="L252" s="159" t="s">
        <v>577</v>
      </c>
      <c r="M252" s="159" t="s">
        <v>2545</v>
      </c>
      <c r="N252" s="160" t="s">
        <v>291</v>
      </c>
      <c r="O252" s="161" t="s">
        <v>3427</v>
      </c>
      <c r="P252" s="162">
        <v>146082</v>
      </c>
      <c r="Q252" s="163" t="s">
        <v>3428</v>
      </c>
      <c r="R252" s="164">
        <v>0.312</v>
      </c>
      <c r="S252" s="165">
        <v>272</v>
      </c>
      <c r="T252" s="157">
        <v>130</v>
      </c>
      <c r="U252" s="166">
        <v>200</v>
      </c>
      <c r="V252" s="165" t="s">
        <v>223</v>
      </c>
      <c r="W252" s="165" t="s">
        <v>77</v>
      </c>
      <c r="X252" s="167"/>
    </row>
    <row r="253" spans="1:38" ht="11.25" customHeight="1" x14ac:dyDescent="0.3">
      <c r="A253" s="151">
        <v>1249</v>
      </c>
      <c r="B253" s="152" t="s">
        <v>3429</v>
      </c>
      <c r="C253" s="153">
        <v>10</v>
      </c>
      <c r="D253" s="154">
        <v>180</v>
      </c>
      <c r="E253" s="155"/>
      <c r="F253" s="156">
        <f t="shared" si="0"/>
        <v>0</v>
      </c>
      <c r="G253" s="157">
        <v>44319</v>
      </c>
      <c r="H253" s="155" t="s">
        <v>2521</v>
      </c>
      <c r="I253" s="152" t="s">
        <v>2550</v>
      </c>
      <c r="J253" s="152" t="str">
        <f>HYPERLINK("https://starylev.com.ua/bookstore/series--knygy-kartynky","дитячі книжки-картинки")</f>
        <v>дитячі книжки-картинки</v>
      </c>
      <c r="K253" s="158">
        <v>9786176794905</v>
      </c>
      <c r="L253" s="159" t="s">
        <v>2569</v>
      </c>
      <c r="M253" s="159" t="s">
        <v>2545</v>
      </c>
      <c r="N253" s="160" t="s">
        <v>1239</v>
      </c>
      <c r="O253" s="161" t="s">
        <v>3430</v>
      </c>
      <c r="P253" s="162">
        <v>189327</v>
      </c>
      <c r="Q253" s="163" t="s">
        <v>3431</v>
      </c>
      <c r="R253" s="164">
        <v>0.35</v>
      </c>
      <c r="S253" s="165">
        <v>36</v>
      </c>
      <c r="T253" s="157">
        <v>240</v>
      </c>
      <c r="U253" s="166">
        <v>240</v>
      </c>
      <c r="V253" s="165" t="s">
        <v>63</v>
      </c>
      <c r="W253" s="165" t="s">
        <v>38</v>
      </c>
      <c r="X253" s="167"/>
    </row>
    <row r="254" spans="1:38" ht="11.25" customHeight="1" x14ac:dyDescent="0.3">
      <c r="A254" s="151">
        <v>1250</v>
      </c>
      <c r="B254" s="152" t="s">
        <v>3432</v>
      </c>
      <c r="C254" s="153">
        <v>8</v>
      </c>
      <c r="D254" s="154">
        <v>150</v>
      </c>
      <c r="E254" s="155"/>
      <c r="F254" s="156">
        <f t="shared" si="0"/>
        <v>0</v>
      </c>
      <c r="G254" s="157" t="s">
        <v>40</v>
      </c>
      <c r="H254" s="155" t="s">
        <v>2521</v>
      </c>
      <c r="I254" s="152" t="s">
        <v>1538</v>
      </c>
      <c r="J254" s="152" t="str">
        <f>HYPERLINK("https://starylev.com.ua/bookstore/series--hudozhnya-proza","художня проза")</f>
        <v>художня проза</v>
      </c>
      <c r="K254" s="158">
        <v>9786176796602</v>
      </c>
      <c r="L254" s="159" t="s">
        <v>2569</v>
      </c>
      <c r="M254" s="159" t="s">
        <v>2545</v>
      </c>
      <c r="N254" s="160" t="s">
        <v>291</v>
      </c>
      <c r="O254" s="161" t="s">
        <v>3433</v>
      </c>
      <c r="P254" s="162">
        <v>189698</v>
      </c>
      <c r="Q254" s="163" t="s">
        <v>3434</v>
      </c>
      <c r="R254" s="164">
        <v>0.47</v>
      </c>
      <c r="S254" s="165">
        <v>472</v>
      </c>
      <c r="T254" s="157">
        <v>130</v>
      </c>
      <c r="U254" s="166">
        <v>200</v>
      </c>
      <c r="V254" s="165" t="s">
        <v>223</v>
      </c>
      <c r="W254" s="165" t="s">
        <v>77</v>
      </c>
      <c r="X254" s="167"/>
    </row>
    <row r="255" spans="1:38" ht="11.25" customHeight="1" x14ac:dyDescent="0.3">
      <c r="A255" s="151">
        <v>1251</v>
      </c>
      <c r="B255" s="152" t="s">
        <v>3435</v>
      </c>
      <c r="C255" s="153">
        <v>4</v>
      </c>
      <c r="D255" s="154">
        <v>450</v>
      </c>
      <c r="E255" s="155"/>
      <c r="F255" s="156">
        <f t="shared" si="0"/>
        <v>0</v>
      </c>
      <c r="G255" s="157" t="s">
        <v>30</v>
      </c>
      <c r="H255" s="155" t="s">
        <v>2521</v>
      </c>
      <c r="I255" s="152" t="s">
        <v>1408</v>
      </c>
      <c r="J255" s="152" t="str">
        <f>HYPERLINK("https://starylev.com.ua/bookstore/series--knygy-rozglyadalky-vimmelbuhy","дитячі книжки-розглядалки")</f>
        <v>дитячі книжки-розглядалки</v>
      </c>
      <c r="K255" s="158">
        <v>9786176792543</v>
      </c>
      <c r="L255" s="159">
        <v>2016</v>
      </c>
      <c r="M255" s="159" t="s">
        <v>2527</v>
      </c>
      <c r="N255" s="160" t="s">
        <v>1318</v>
      </c>
      <c r="O255" s="161" t="s">
        <v>3436</v>
      </c>
      <c r="P255" s="162">
        <v>143624</v>
      </c>
      <c r="Q255" s="163" t="s">
        <v>3437</v>
      </c>
      <c r="R255" s="164">
        <v>1.33</v>
      </c>
      <c r="S255" s="165">
        <v>110</v>
      </c>
      <c r="T255" s="157">
        <v>275</v>
      </c>
      <c r="U255" s="166">
        <v>370</v>
      </c>
      <c r="V255" s="165" t="s">
        <v>1411</v>
      </c>
      <c r="W255" s="165" t="s">
        <v>38</v>
      </c>
      <c r="X255" s="167"/>
    </row>
    <row r="256" spans="1:38" ht="11.25" customHeight="1" x14ac:dyDescent="0.3">
      <c r="A256" s="151">
        <v>1252</v>
      </c>
      <c r="B256" s="152" t="s">
        <v>3438</v>
      </c>
      <c r="C256" s="153">
        <v>5</v>
      </c>
      <c r="D256" s="154">
        <v>400</v>
      </c>
      <c r="E256" s="155"/>
      <c r="F256" s="156">
        <f t="shared" si="0"/>
        <v>0</v>
      </c>
      <c r="G256" s="157" t="s">
        <v>40</v>
      </c>
      <c r="H256" s="155" t="s">
        <v>2521</v>
      </c>
      <c r="I256" s="152" t="s">
        <v>3439</v>
      </c>
      <c r="J256" s="152" t="str">
        <f>HYPERLINK("https://starylev.com.ua/bookstore/series--kulinariya","кулінарія")</f>
        <v>кулінарія</v>
      </c>
      <c r="K256" s="158">
        <v>9786176794189</v>
      </c>
      <c r="L256" s="159">
        <v>2018</v>
      </c>
      <c r="M256" s="159" t="s">
        <v>2570</v>
      </c>
      <c r="N256" s="160" t="s">
        <v>3440</v>
      </c>
      <c r="O256" s="161" t="s">
        <v>3441</v>
      </c>
      <c r="P256" s="162">
        <v>176587</v>
      </c>
      <c r="Q256" s="163" t="s">
        <v>3442</v>
      </c>
      <c r="R256" s="164">
        <v>1</v>
      </c>
      <c r="S256" s="165">
        <v>256</v>
      </c>
      <c r="T256" s="157">
        <v>190</v>
      </c>
      <c r="U256" s="166">
        <v>250</v>
      </c>
      <c r="V256" s="165" t="s">
        <v>44</v>
      </c>
      <c r="W256" s="165" t="s">
        <v>38</v>
      </c>
      <c r="X256" s="167"/>
    </row>
    <row r="257" spans="1:38" ht="11.25" customHeight="1" x14ac:dyDescent="0.3">
      <c r="A257" s="151">
        <v>1253</v>
      </c>
      <c r="B257" s="169" t="s">
        <v>3443</v>
      </c>
      <c r="C257" s="153">
        <v>20</v>
      </c>
      <c r="D257" s="170">
        <v>80</v>
      </c>
      <c r="E257" s="155"/>
      <c r="F257" s="156">
        <f t="shared" si="0"/>
        <v>0</v>
      </c>
      <c r="G257" s="172" t="s">
        <v>1220</v>
      </c>
      <c r="H257" s="155" t="s">
        <v>2521</v>
      </c>
      <c r="I257" s="168" t="s">
        <v>2752</v>
      </c>
      <c r="J257" s="168" t="s">
        <v>2753</v>
      </c>
      <c r="K257" s="158">
        <v>9786176790662</v>
      </c>
      <c r="L257" s="159">
        <v>2014</v>
      </c>
      <c r="M257" s="159" t="s">
        <v>2652</v>
      </c>
      <c r="N257" s="160" t="s">
        <v>2754</v>
      </c>
      <c r="O257" s="161" t="s">
        <v>3444</v>
      </c>
      <c r="P257" s="162">
        <v>84413</v>
      </c>
      <c r="Q257" s="163" t="s">
        <v>3445</v>
      </c>
      <c r="R257" s="164">
        <v>0.18</v>
      </c>
      <c r="S257" s="165">
        <v>160</v>
      </c>
      <c r="T257" s="157">
        <v>130</v>
      </c>
      <c r="U257" s="166">
        <v>200</v>
      </c>
      <c r="V257" s="165" t="s">
        <v>223</v>
      </c>
      <c r="W257" s="165" t="s">
        <v>77</v>
      </c>
      <c r="X257" s="167"/>
      <c r="Y257" s="167"/>
      <c r="Z257" s="167"/>
      <c r="AA257" s="167"/>
      <c r="AB257" s="167"/>
      <c r="AC257" s="167"/>
      <c r="AD257" s="167"/>
      <c r="AE257" s="167"/>
      <c r="AF257" s="167"/>
      <c r="AG257" s="167"/>
      <c r="AH257" s="167"/>
      <c r="AI257" s="167"/>
      <c r="AJ257" s="167"/>
      <c r="AK257" s="167"/>
      <c r="AL257" s="167"/>
    </row>
    <row r="258" spans="1:38" ht="11.25" customHeight="1" x14ac:dyDescent="0.3">
      <c r="A258" s="151">
        <v>1254</v>
      </c>
      <c r="B258" s="169" t="s">
        <v>3446</v>
      </c>
      <c r="C258" s="153">
        <v>10</v>
      </c>
      <c r="D258" s="174">
        <v>100</v>
      </c>
      <c r="E258" s="155"/>
      <c r="F258" s="156">
        <f t="shared" si="0"/>
        <v>0</v>
      </c>
      <c r="G258" s="172" t="s">
        <v>1315</v>
      </c>
      <c r="H258" s="155" t="s">
        <v>2521</v>
      </c>
      <c r="I258" s="168" t="s">
        <v>3447</v>
      </c>
      <c r="J258" s="168" t="s">
        <v>1571</v>
      </c>
      <c r="K258" s="158">
        <v>9786176797159</v>
      </c>
      <c r="L258" s="159" t="s">
        <v>2569</v>
      </c>
      <c r="M258" s="159" t="s">
        <v>2522</v>
      </c>
      <c r="N258" s="160" t="s">
        <v>1572</v>
      </c>
      <c r="O258" s="161" t="s">
        <v>3448</v>
      </c>
      <c r="P258" s="162">
        <v>149037</v>
      </c>
      <c r="Q258" s="163" t="s">
        <v>3449</v>
      </c>
      <c r="R258" s="164">
        <v>0.33</v>
      </c>
      <c r="S258" s="165">
        <v>24</v>
      </c>
      <c r="T258" s="157">
        <v>215</v>
      </c>
      <c r="U258" s="166">
        <v>265</v>
      </c>
      <c r="V258" s="165" t="s">
        <v>1640</v>
      </c>
      <c r="W258" s="165" t="s">
        <v>38</v>
      </c>
      <c r="X258" s="167"/>
      <c r="Y258" s="167"/>
      <c r="Z258" s="167"/>
      <c r="AA258" s="167"/>
      <c r="AB258" s="167"/>
      <c r="AC258" s="167"/>
      <c r="AD258" s="167"/>
      <c r="AE258" s="167"/>
      <c r="AF258" s="167"/>
      <c r="AG258" s="167"/>
      <c r="AH258" s="167"/>
      <c r="AI258" s="167"/>
      <c r="AJ258" s="167"/>
      <c r="AK258" s="167"/>
      <c r="AL258" s="167"/>
    </row>
    <row r="259" spans="1:38" ht="11.25" customHeight="1" x14ac:dyDescent="0.3">
      <c r="A259" s="151">
        <v>1255</v>
      </c>
      <c r="B259" s="152" t="s">
        <v>3450</v>
      </c>
      <c r="C259" s="153">
        <v>10</v>
      </c>
      <c r="D259" s="154">
        <v>100</v>
      </c>
      <c r="E259" s="155"/>
      <c r="F259" s="156">
        <f t="shared" si="0"/>
        <v>0</v>
      </c>
      <c r="G259" s="157" t="s">
        <v>40</v>
      </c>
      <c r="H259" s="155" t="s">
        <v>2521</v>
      </c>
      <c r="I259" s="168" t="s">
        <v>3451</v>
      </c>
      <c r="J259" s="152" t="str">
        <f t="shared" ref="J259:J260" si="23">HYPERLINK("https://starylev.com.ua/bookstore/series--poeziya","поезія")</f>
        <v>поезія</v>
      </c>
      <c r="K259" s="158">
        <v>9786176794974</v>
      </c>
      <c r="L259" s="159">
        <v>2018</v>
      </c>
      <c r="M259" s="159" t="s">
        <v>2545</v>
      </c>
      <c r="N259" s="160" t="s">
        <v>532</v>
      </c>
      <c r="O259" s="161" t="s">
        <v>3452</v>
      </c>
      <c r="P259" s="162">
        <v>169120</v>
      </c>
      <c r="Q259" s="163" t="s">
        <v>3453</v>
      </c>
      <c r="R259" s="164">
        <v>0.45</v>
      </c>
      <c r="S259" s="165">
        <v>312</v>
      </c>
      <c r="T259" s="157">
        <v>125</v>
      </c>
      <c r="U259" s="166">
        <v>165</v>
      </c>
      <c r="V259" s="165" t="s">
        <v>535</v>
      </c>
      <c r="W259" s="165" t="s">
        <v>38</v>
      </c>
      <c r="X259" s="167"/>
    </row>
    <row r="260" spans="1:38" ht="11.25" customHeight="1" x14ac:dyDescent="0.3">
      <c r="A260" s="151">
        <v>1256</v>
      </c>
      <c r="B260" s="152" t="s">
        <v>3454</v>
      </c>
      <c r="C260" s="153">
        <v>20</v>
      </c>
      <c r="D260" s="154">
        <v>150</v>
      </c>
      <c r="E260" s="155"/>
      <c r="F260" s="156">
        <f t="shared" si="0"/>
        <v>0</v>
      </c>
      <c r="G260" s="157" t="s">
        <v>40</v>
      </c>
      <c r="H260" s="155" t="s">
        <v>2521</v>
      </c>
      <c r="I260" s="152" t="s">
        <v>3018</v>
      </c>
      <c r="J260" s="152" t="str">
        <f t="shared" si="23"/>
        <v>поезія</v>
      </c>
      <c r="K260" s="158">
        <v>9786176795605</v>
      </c>
      <c r="L260" s="159">
        <v>2018</v>
      </c>
      <c r="M260" s="159" t="s">
        <v>2551</v>
      </c>
      <c r="N260" s="160" t="s">
        <v>532</v>
      </c>
      <c r="O260" s="161" t="s">
        <v>3455</v>
      </c>
      <c r="P260" s="162">
        <v>169121</v>
      </c>
      <c r="Q260" s="163" t="s">
        <v>3456</v>
      </c>
      <c r="R260" s="164">
        <v>0.26</v>
      </c>
      <c r="S260" s="165">
        <v>144</v>
      </c>
      <c r="T260" s="157">
        <v>125</v>
      </c>
      <c r="U260" s="166">
        <v>165</v>
      </c>
      <c r="V260" s="165" t="s">
        <v>535</v>
      </c>
      <c r="W260" s="165" t="s">
        <v>38</v>
      </c>
      <c r="X260" s="167"/>
    </row>
    <row r="261" spans="1:38" ht="11.25" customHeight="1" x14ac:dyDescent="0.3">
      <c r="A261" s="151">
        <v>1257</v>
      </c>
      <c r="B261" s="169" t="s">
        <v>3457</v>
      </c>
      <c r="C261" s="153">
        <v>10</v>
      </c>
      <c r="D261" s="170">
        <v>180</v>
      </c>
      <c r="E261" s="155"/>
      <c r="F261" s="156">
        <f t="shared" si="0"/>
        <v>0</v>
      </c>
      <c r="G261" s="172" t="s">
        <v>1134</v>
      </c>
      <c r="H261" s="155" t="s">
        <v>2521</v>
      </c>
      <c r="I261" s="168" t="s">
        <v>2236</v>
      </c>
      <c r="J261" s="168" t="s">
        <v>2621</v>
      </c>
      <c r="K261" s="158">
        <v>9789662909425</v>
      </c>
      <c r="L261" s="159">
        <v>2009</v>
      </c>
      <c r="M261" s="159" t="s">
        <v>2545</v>
      </c>
      <c r="N261" s="160" t="s">
        <v>2661</v>
      </c>
      <c r="O261" s="161" t="s">
        <v>3458</v>
      </c>
      <c r="P261" s="162">
        <v>41031</v>
      </c>
      <c r="Q261" s="163" t="s">
        <v>3459</v>
      </c>
      <c r="R261" s="164">
        <v>0.371</v>
      </c>
      <c r="S261" s="165">
        <v>312</v>
      </c>
      <c r="T261" s="157">
        <v>145</v>
      </c>
      <c r="U261" s="166">
        <v>200</v>
      </c>
      <c r="V261" s="165" t="s">
        <v>132</v>
      </c>
      <c r="W261" s="165" t="s">
        <v>77</v>
      </c>
      <c r="X261" s="167"/>
      <c r="Y261" s="167"/>
      <c r="Z261" s="167"/>
      <c r="AA261" s="167"/>
      <c r="AB261" s="167"/>
      <c r="AC261" s="167"/>
      <c r="AD261" s="167"/>
      <c r="AE261" s="167"/>
      <c r="AF261" s="167"/>
      <c r="AG261" s="167"/>
      <c r="AH261" s="167"/>
      <c r="AI261" s="167"/>
      <c r="AJ261" s="167"/>
      <c r="AK261" s="167"/>
      <c r="AL261" s="167"/>
    </row>
    <row r="262" spans="1:38" ht="11.25" customHeight="1" x14ac:dyDescent="0.3">
      <c r="A262" s="151">
        <v>1258</v>
      </c>
      <c r="B262" s="152" t="s">
        <v>3460</v>
      </c>
      <c r="C262" s="153">
        <v>10</v>
      </c>
      <c r="D262" s="154">
        <v>120</v>
      </c>
      <c r="E262" s="155"/>
      <c r="F262" s="156">
        <f t="shared" si="0"/>
        <v>0</v>
      </c>
      <c r="G262" s="157" t="s">
        <v>40</v>
      </c>
      <c r="H262" s="155" t="s">
        <v>2521</v>
      </c>
      <c r="I262" s="152" t="s">
        <v>3461</v>
      </c>
      <c r="J262" s="152" t="str">
        <f>HYPERLINK("https://starylev.com.ua/bookstore/series--korotka-proza-ta-eseyistyka","коротка проза та есеїстика")</f>
        <v>коротка проза та есеїстика</v>
      </c>
      <c r="K262" s="158">
        <v>9786176795377</v>
      </c>
      <c r="L262" s="159">
        <v>2018</v>
      </c>
      <c r="M262" s="159" t="s">
        <v>2598</v>
      </c>
      <c r="N262" s="160" t="s">
        <v>474</v>
      </c>
      <c r="O262" s="161" t="s">
        <v>3462</v>
      </c>
      <c r="P262" s="162">
        <v>183126</v>
      </c>
      <c r="Q262" s="163" t="s">
        <v>3463</v>
      </c>
      <c r="R262" s="164">
        <v>0.24</v>
      </c>
      <c r="S262" s="165">
        <v>176</v>
      </c>
      <c r="T262" s="157">
        <v>130</v>
      </c>
      <c r="U262" s="166">
        <v>200</v>
      </c>
      <c r="V262" s="165" t="s">
        <v>223</v>
      </c>
      <c r="W262" s="165" t="s">
        <v>77</v>
      </c>
      <c r="X262" s="167"/>
    </row>
    <row r="263" spans="1:38" ht="11.25" customHeight="1" x14ac:dyDescent="0.3">
      <c r="A263" s="151">
        <v>1259</v>
      </c>
      <c r="B263" s="152" t="s">
        <v>3464</v>
      </c>
      <c r="C263" s="153">
        <v>20</v>
      </c>
      <c r="D263" s="154">
        <v>100</v>
      </c>
      <c r="E263" s="155"/>
      <c r="F263" s="156">
        <f t="shared" si="0"/>
        <v>0</v>
      </c>
      <c r="G263" s="157" t="s">
        <v>40</v>
      </c>
      <c r="H263" s="155" t="s">
        <v>2521</v>
      </c>
      <c r="I263" s="152" t="s">
        <v>3465</v>
      </c>
      <c r="J263" s="152" t="str">
        <f t="shared" ref="J263:J264" si="24">HYPERLINK("https://starylev.com.ua/bookstore/series--hudozhnya-proza","художня проза")</f>
        <v>художня проза</v>
      </c>
      <c r="K263" s="158">
        <v>9786176793700</v>
      </c>
      <c r="L263" s="159">
        <v>2017</v>
      </c>
      <c r="M263" s="159" t="s">
        <v>2545</v>
      </c>
      <c r="N263" s="160" t="s">
        <v>663</v>
      </c>
      <c r="O263" s="161" t="s">
        <v>3466</v>
      </c>
      <c r="P263" s="162">
        <v>153064</v>
      </c>
      <c r="Q263" s="163" t="s">
        <v>3467</v>
      </c>
      <c r="R263" s="164">
        <v>0.21</v>
      </c>
      <c r="S263" s="165">
        <v>128</v>
      </c>
      <c r="T263" s="157">
        <v>130</v>
      </c>
      <c r="U263" s="166">
        <v>200</v>
      </c>
      <c r="V263" s="165" t="s">
        <v>223</v>
      </c>
      <c r="W263" s="165" t="s">
        <v>77</v>
      </c>
      <c r="X263" s="167"/>
    </row>
    <row r="264" spans="1:38" ht="11.25" customHeight="1" x14ac:dyDescent="0.3">
      <c r="A264" s="151">
        <v>1260</v>
      </c>
      <c r="B264" s="152" t="s">
        <v>3468</v>
      </c>
      <c r="C264" s="153">
        <v>10</v>
      </c>
      <c r="D264" s="154">
        <v>150</v>
      </c>
      <c r="E264" s="155"/>
      <c r="F264" s="156">
        <f t="shared" si="0"/>
        <v>0</v>
      </c>
      <c r="G264" s="157" t="s">
        <v>40</v>
      </c>
      <c r="H264" s="155" t="s">
        <v>2521</v>
      </c>
      <c r="I264" s="168" t="s">
        <v>3469</v>
      </c>
      <c r="J264" s="152" t="str">
        <f t="shared" si="24"/>
        <v>художня проза</v>
      </c>
      <c r="K264" s="158">
        <v>9786176793489</v>
      </c>
      <c r="L264" s="159">
        <v>2017</v>
      </c>
      <c r="M264" s="159" t="s">
        <v>2545</v>
      </c>
      <c r="N264" s="160" t="s">
        <v>878</v>
      </c>
      <c r="O264" s="161" t="s">
        <v>3470</v>
      </c>
      <c r="P264" s="162">
        <v>153054</v>
      </c>
      <c r="Q264" s="163" t="s">
        <v>3471</v>
      </c>
      <c r="R264" s="164">
        <v>0.3</v>
      </c>
      <c r="S264" s="165">
        <v>248</v>
      </c>
      <c r="T264" s="157">
        <v>130</v>
      </c>
      <c r="U264" s="166">
        <v>200</v>
      </c>
      <c r="V264" s="165" t="s">
        <v>223</v>
      </c>
      <c r="W264" s="165" t="s">
        <v>77</v>
      </c>
      <c r="X264" s="167"/>
    </row>
    <row r="265" spans="1:38" ht="11.25" customHeight="1" x14ac:dyDescent="0.3">
      <c r="A265" s="151">
        <v>1261</v>
      </c>
      <c r="B265" s="152" t="s">
        <v>3472</v>
      </c>
      <c r="C265" s="153">
        <v>10</v>
      </c>
      <c r="D265" s="154">
        <v>220</v>
      </c>
      <c r="E265" s="155"/>
      <c r="F265" s="156">
        <f t="shared" si="0"/>
        <v>0</v>
      </c>
      <c r="G265" s="157">
        <v>44414</v>
      </c>
      <c r="H265" s="155" t="s">
        <v>2521</v>
      </c>
      <c r="I265" s="152" t="s">
        <v>1339</v>
      </c>
      <c r="J265" s="152" t="str">
        <f>HYPERLINK("https://starylev.com.ua/bookstore/tag--178","дитячі пізнавальні книжки")</f>
        <v>дитячі пізнавальні книжки</v>
      </c>
      <c r="K265" s="158">
        <v>9786176798330</v>
      </c>
      <c r="L265" s="159" t="s">
        <v>2544</v>
      </c>
      <c r="M265" s="159" t="s">
        <v>2522</v>
      </c>
      <c r="N265" s="160" t="s">
        <v>1318</v>
      </c>
      <c r="O265" s="161" t="s">
        <v>3473</v>
      </c>
      <c r="P265" s="162">
        <v>214470</v>
      </c>
      <c r="Q265" s="163" t="s">
        <v>3474</v>
      </c>
      <c r="R265" s="164">
        <v>0.38900000000000001</v>
      </c>
      <c r="S265" s="165">
        <v>204</v>
      </c>
      <c r="T265" s="157">
        <v>150</v>
      </c>
      <c r="U265" s="166">
        <v>190</v>
      </c>
      <c r="V265" s="165" t="s">
        <v>53</v>
      </c>
      <c r="W265" s="165" t="s">
        <v>38</v>
      </c>
      <c r="X265" s="167"/>
    </row>
    <row r="266" spans="1:38" ht="11.25" customHeight="1" x14ac:dyDescent="0.3">
      <c r="A266" s="151">
        <v>1262</v>
      </c>
      <c r="B266" s="152" t="s">
        <v>3475</v>
      </c>
      <c r="C266" s="153">
        <v>10</v>
      </c>
      <c r="D266" s="154">
        <v>100</v>
      </c>
      <c r="E266" s="155"/>
      <c r="F266" s="156">
        <f t="shared" si="0"/>
        <v>0</v>
      </c>
      <c r="G266" s="157" t="s">
        <v>40</v>
      </c>
      <c r="H266" s="155" t="s">
        <v>2521</v>
      </c>
      <c r="I266" s="152" t="s">
        <v>2969</v>
      </c>
      <c r="J266" s="152" t="str">
        <f>HYPERLINK("https://starylev.com.ua/bookstore/series--poeziya","поезія")</f>
        <v>поезія</v>
      </c>
      <c r="K266" s="158">
        <v>9786176794547</v>
      </c>
      <c r="L266" s="159">
        <v>2017</v>
      </c>
      <c r="M266" s="159" t="s">
        <v>2522</v>
      </c>
      <c r="N266" s="160" t="s">
        <v>532</v>
      </c>
      <c r="O266" s="161" t="s">
        <v>3476</v>
      </c>
      <c r="P266" s="162">
        <v>161287</v>
      </c>
      <c r="Q266" s="163" t="s">
        <v>3477</v>
      </c>
      <c r="R266" s="164">
        <v>0.37</v>
      </c>
      <c r="S266" s="165">
        <v>256</v>
      </c>
      <c r="T266" s="157">
        <v>125</v>
      </c>
      <c r="U266" s="166">
        <v>165</v>
      </c>
      <c r="V266" s="165" t="s">
        <v>535</v>
      </c>
      <c r="W266" s="165" t="s">
        <v>38</v>
      </c>
      <c r="X266" s="167"/>
    </row>
    <row r="267" spans="1:38" ht="11.25" customHeight="1" x14ac:dyDescent="0.3">
      <c r="A267" s="151">
        <v>1263</v>
      </c>
      <c r="B267" s="152" t="s">
        <v>3478</v>
      </c>
      <c r="C267" s="153">
        <v>20</v>
      </c>
      <c r="D267" s="154">
        <v>100</v>
      </c>
      <c r="E267" s="155"/>
      <c r="F267" s="156">
        <f t="shared" si="0"/>
        <v>0</v>
      </c>
      <c r="G267" s="157" t="s">
        <v>2482</v>
      </c>
      <c r="H267" s="155" t="s">
        <v>2521</v>
      </c>
      <c r="I267" s="168" t="s">
        <v>2649</v>
      </c>
      <c r="J267" s="152" t="str">
        <f>HYPERLINK("https://starylev.com.ua/bookstore/series--knygy-dlya-pidlitkiv","книжки для підлітків")</f>
        <v>книжки для підлітків</v>
      </c>
      <c r="K267" s="158">
        <v>9786176793434</v>
      </c>
      <c r="L267" s="159">
        <v>2016</v>
      </c>
      <c r="M267" s="159" t="s">
        <v>1584</v>
      </c>
      <c r="N267" s="160" t="s">
        <v>1129</v>
      </c>
      <c r="O267" s="161" t="s">
        <v>3479</v>
      </c>
      <c r="P267" s="162">
        <v>149570</v>
      </c>
      <c r="Q267" s="163" t="s">
        <v>3480</v>
      </c>
      <c r="R267" s="164">
        <v>0.19</v>
      </c>
      <c r="S267" s="165">
        <v>128</v>
      </c>
      <c r="T267" s="157">
        <v>130</v>
      </c>
      <c r="U267" s="166">
        <v>200</v>
      </c>
      <c r="V267" s="165" t="s">
        <v>223</v>
      </c>
      <c r="W267" s="165" t="s">
        <v>77</v>
      </c>
      <c r="X267" s="167"/>
    </row>
    <row r="268" spans="1:38" ht="11.25" customHeight="1" x14ac:dyDescent="0.3">
      <c r="A268" s="151">
        <v>1264</v>
      </c>
      <c r="B268" s="152" t="s">
        <v>3481</v>
      </c>
      <c r="C268" s="153">
        <v>10</v>
      </c>
      <c r="D268" s="154">
        <v>180</v>
      </c>
      <c r="E268" s="155"/>
      <c r="F268" s="156">
        <f t="shared" si="0"/>
        <v>0</v>
      </c>
      <c r="G268" s="157" t="s">
        <v>40</v>
      </c>
      <c r="H268" s="155" t="s">
        <v>2521</v>
      </c>
      <c r="I268" s="168" t="s">
        <v>3482</v>
      </c>
      <c r="J268" s="152" t="str">
        <f>HYPERLINK("https://starylev.com.ua/bookstore/series--hudozhnya-proza","художня проза")</f>
        <v>художня проза</v>
      </c>
      <c r="K268" s="158">
        <v>9786176792659</v>
      </c>
      <c r="L268" s="159">
        <v>2016</v>
      </c>
      <c r="M268" s="159" t="s">
        <v>2652</v>
      </c>
      <c r="N268" s="160" t="s">
        <v>291</v>
      </c>
      <c r="O268" s="161" t="s">
        <v>3483</v>
      </c>
      <c r="P268" s="162">
        <v>141070</v>
      </c>
      <c r="Q268" s="163" t="s">
        <v>3484</v>
      </c>
      <c r="R268" s="164">
        <v>0.34</v>
      </c>
      <c r="S268" s="165">
        <v>320</v>
      </c>
      <c r="T268" s="157">
        <v>130</v>
      </c>
      <c r="U268" s="166">
        <v>200</v>
      </c>
      <c r="V268" s="165" t="s">
        <v>223</v>
      </c>
      <c r="W268" s="165" t="s">
        <v>77</v>
      </c>
      <c r="X268" s="167"/>
    </row>
    <row r="269" spans="1:38" ht="11.25" customHeight="1" x14ac:dyDescent="0.3">
      <c r="A269" s="151">
        <v>1265</v>
      </c>
      <c r="B269" s="152" t="s">
        <v>3485</v>
      </c>
      <c r="C269" s="153">
        <v>10</v>
      </c>
      <c r="D269" s="154">
        <v>180</v>
      </c>
      <c r="E269" s="155"/>
      <c r="F269" s="156">
        <f t="shared" si="0"/>
        <v>0</v>
      </c>
      <c r="G269" s="157" t="s">
        <v>40</v>
      </c>
      <c r="H269" s="155" t="s">
        <v>2521</v>
      </c>
      <c r="I269" s="152" t="s">
        <v>158</v>
      </c>
      <c r="J269" s="152" t="str">
        <f>HYPERLINK("https://starylev.com.ua/bookstore/series--biznes-i-samorozvytok","бізнес і саморозвиток")</f>
        <v>бізнес і саморозвиток</v>
      </c>
      <c r="K269" s="158">
        <v>9786176798255</v>
      </c>
      <c r="L269" s="159" t="s">
        <v>2544</v>
      </c>
      <c r="M269" s="159" t="s">
        <v>2598</v>
      </c>
      <c r="N269" s="160" t="s">
        <v>123</v>
      </c>
      <c r="O269" s="161" t="s">
        <v>3486</v>
      </c>
      <c r="P269" s="162">
        <v>217262</v>
      </c>
      <c r="Q269" s="163" t="s">
        <v>3487</v>
      </c>
      <c r="R269" s="164">
        <v>0.34300000000000003</v>
      </c>
      <c r="S269" s="165">
        <v>176</v>
      </c>
      <c r="T269" s="157">
        <v>145</v>
      </c>
      <c r="U269" s="166">
        <v>200</v>
      </c>
      <c r="V269" s="165" t="s">
        <v>132</v>
      </c>
      <c r="W269" s="165" t="s">
        <v>77</v>
      </c>
      <c r="X269" s="167"/>
    </row>
    <row r="270" spans="1:38" ht="11.25" customHeight="1" x14ac:dyDescent="0.3">
      <c r="A270" s="151">
        <v>1266</v>
      </c>
      <c r="B270" s="152" t="s">
        <v>3488</v>
      </c>
      <c r="C270" s="153">
        <v>10</v>
      </c>
      <c r="D270" s="154">
        <v>180</v>
      </c>
      <c r="E270" s="155"/>
      <c r="F270" s="156">
        <f t="shared" si="0"/>
        <v>0</v>
      </c>
      <c r="G270" s="157" t="s">
        <v>40</v>
      </c>
      <c r="H270" s="155" t="s">
        <v>2521</v>
      </c>
      <c r="I270" s="168" t="s">
        <v>3489</v>
      </c>
      <c r="J270" s="152" t="str">
        <f>HYPERLINK("https://starylev.com.ua/bookstore/series--hudozhnya-proza","художня проза")</f>
        <v>художня проза</v>
      </c>
      <c r="K270" s="158">
        <v>9786176795575</v>
      </c>
      <c r="L270" s="159">
        <v>2018</v>
      </c>
      <c r="M270" s="159" t="s">
        <v>2527</v>
      </c>
      <c r="N270" s="160" t="s">
        <v>878</v>
      </c>
      <c r="O270" s="161" t="s">
        <v>3490</v>
      </c>
      <c r="P270" s="162">
        <v>178534</v>
      </c>
      <c r="Q270" s="163" t="s">
        <v>3491</v>
      </c>
      <c r="R270" s="164">
        <v>0.36</v>
      </c>
      <c r="S270" s="165">
        <v>304</v>
      </c>
      <c r="T270" s="157">
        <v>130</v>
      </c>
      <c r="U270" s="166">
        <v>200</v>
      </c>
      <c r="V270" s="165" t="s">
        <v>223</v>
      </c>
      <c r="W270" s="165" t="s">
        <v>77</v>
      </c>
      <c r="X270" s="167"/>
    </row>
    <row r="271" spans="1:38" ht="11.25" customHeight="1" x14ac:dyDescent="0.3">
      <c r="A271" s="151">
        <v>1267</v>
      </c>
      <c r="B271" s="152" t="s">
        <v>3492</v>
      </c>
      <c r="C271" s="153">
        <v>6</v>
      </c>
      <c r="D271" s="154">
        <v>200</v>
      </c>
      <c r="E271" s="155"/>
      <c r="F271" s="156">
        <f t="shared" si="0"/>
        <v>0</v>
      </c>
      <c r="G271" s="157" t="s">
        <v>40</v>
      </c>
      <c r="H271" s="155" t="s">
        <v>2521</v>
      </c>
      <c r="I271" s="152" t="s">
        <v>3493</v>
      </c>
      <c r="J271" s="152" t="str">
        <f>HYPERLINK("https://starylev.com.ua/bookstore/series--biografiyi-ta-memuary","біографії та мемуари")</f>
        <v>біографії та мемуари</v>
      </c>
      <c r="K271" s="158">
        <v>9786176795124</v>
      </c>
      <c r="L271" s="159">
        <v>2018</v>
      </c>
      <c r="M271" s="159" t="s">
        <v>2570</v>
      </c>
      <c r="N271" s="160" t="s">
        <v>213</v>
      </c>
      <c r="O271" s="161" t="s">
        <v>3494</v>
      </c>
      <c r="P271" s="162">
        <v>178178</v>
      </c>
      <c r="Q271" s="163" t="s">
        <v>3495</v>
      </c>
      <c r="R271" s="164">
        <v>0.68</v>
      </c>
      <c r="S271" s="165">
        <v>656</v>
      </c>
      <c r="T271" s="157">
        <v>145</v>
      </c>
      <c r="U271" s="166">
        <v>200</v>
      </c>
      <c r="V271" s="165" t="s">
        <v>132</v>
      </c>
      <c r="W271" s="165" t="s">
        <v>77</v>
      </c>
      <c r="X271" s="167"/>
    </row>
    <row r="272" spans="1:38" ht="11.25" customHeight="1" x14ac:dyDescent="0.3">
      <c r="A272" s="151">
        <v>1268</v>
      </c>
      <c r="B272" s="152" t="s">
        <v>3496</v>
      </c>
      <c r="C272" s="153">
        <v>6</v>
      </c>
      <c r="D272" s="154">
        <v>300</v>
      </c>
      <c r="E272" s="155"/>
      <c r="F272" s="156">
        <f t="shared" si="0"/>
        <v>0</v>
      </c>
      <c r="G272" s="157">
        <v>44539</v>
      </c>
      <c r="H272" s="155" t="s">
        <v>2521</v>
      </c>
      <c r="I272" s="152" t="s">
        <v>3497</v>
      </c>
      <c r="J272" s="152" t="str">
        <f t="shared" ref="J272:J273" si="25">HYPERLINK("https://starylev.com.ua/bookstore/tag--178","дитячі пізнавальні книжки")</f>
        <v>дитячі пізнавальні книжки</v>
      </c>
      <c r="K272" s="158">
        <v>9786176796206</v>
      </c>
      <c r="L272" s="159">
        <v>2018</v>
      </c>
      <c r="M272" s="159" t="s">
        <v>2522</v>
      </c>
      <c r="N272" s="160" t="s">
        <v>976</v>
      </c>
      <c r="O272" s="161" t="s">
        <v>3498</v>
      </c>
      <c r="P272" s="162">
        <v>180036</v>
      </c>
      <c r="Q272" s="163" t="s">
        <v>3499</v>
      </c>
      <c r="R272" s="164">
        <v>0.66</v>
      </c>
      <c r="S272" s="165">
        <v>72</v>
      </c>
      <c r="T272" s="157">
        <v>290</v>
      </c>
      <c r="U272" s="166">
        <v>290</v>
      </c>
      <c r="V272" s="165" t="s">
        <v>2911</v>
      </c>
      <c r="W272" s="165" t="s">
        <v>38</v>
      </c>
      <c r="X272" s="167"/>
    </row>
    <row r="273" spans="1:38" ht="11.25" customHeight="1" x14ac:dyDescent="0.3">
      <c r="A273" s="151">
        <v>1269</v>
      </c>
      <c r="B273" s="152" t="s">
        <v>3500</v>
      </c>
      <c r="C273" s="153">
        <v>7</v>
      </c>
      <c r="D273" s="154">
        <v>300</v>
      </c>
      <c r="E273" s="155"/>
      <c r="F273" s="156">
        <f t="shared" si="0"/>
        <v>0</v>
      </c>
      <c r="G273" s="157">
        <v>44539</v>
      </c>
      <c r="H273" s="155" t="s">
        <v>2521</v>
      </c>
      <c r="I273" s="152" t="s">
        <v>3497</v>
      </c>
      <c r="J273" s="152" t="str">
        <f t="shared" si="25"/>
        <v>дитячі пізнавальні книжки</v>
      </c>
      <c r="K273" s="158">
        <v>9786176797371</v>
      </c>
      <c r="L273" s="159" t="s">
        <v>2569</v>
      </c>
      <c r="M273" s="159" t="s">
        <v>2598</v>
      </c>
      <c r="N273" s="160" t="s">
        <v>976</v>
      </c>
      <c r="O273" s="161" t="s">
        <v>3501</v>
      </c>
      <c r="P273" s="162">
        <v>199235</v>
      </c>
      <c r="Q273" s="163" t="s">
        <v>3502</v>
      </c>
      <c r="R273" s="164">
        <v>0.71</v>
      </c>
      <c r="S273" s="165">
        <v>72</v>
      </c>
      <c r="T273" s="157">
        <v>290</v>
      </c>
      <c r="U273" s="166">
        <v>290</v>
      </c>
      <c r="V273" s="165" t="s">
        <v>2911</v>
      </c>
      <c r="W273" s="165" t="s">
        <v>38</v>
      </c>
      <c r="X273" s="167"/>
    </row>
    <row r="274" spans="1:38" ht="11.25" customHeight="1" x14ac:dyDescent="0.3">
      <c r="A274" s="151">
        <v>1270</v>
      </c>
      <c r="B274" s="169" t="s">
        <v>3503</v>
      </c>
      <c r="C274" s="153">
        <v>10</v>
      </c>
      <c r="D274" s="174">
        <v>90</v>
      </c>
      <c r="E274" s="155"/>
      <c r="F274" s="156">
        <f t="shared" si="0"/>
        <v>0</v>
      </c>
      <c r="G274" s="157" t="s">
        <v>40</v>
      </c>
      <c r="H274" s="155" t="s">
        <v>2521</v>
      </c>
      <c r="I274" s="168" t="s">
        <v>3504</v>
      </c>
      <c r="J274" s="168" t="s">
        <v>290</v>
      </c>
      <c r="K274" s="158">
        <v>9786176795735</v>
      </c>
      <c r="L274" s="159" t="s">
        <v>2569</v>
      </c>
      <c r="M274" s="159" t="s">
        <v>1846</v>
      </c>
      <c r="N274" s="160" t="s">
        <v>878</v>
      </c>
      <c r="O274" s="161" t="s">
        <v>3505</v>
      </c>
      <c r="P274" s="162">
        <v>142587</v>
      </c>
      <c r="Q274" s="163" t="s">
        <v>3506</v>
      </c>
      <c r="R274" s="164">
        <v>0.34</v>
      </c>
      <c r="S274" s="165">
        <v>304</v>
      </c>
      <c r="T274" s="157">
        <v>130</v>
      </c>
      <c r="U274" s="166">
        <v>200</v>
      </c>
      <c r="V274" s="165" t="s">
        <v>223</v>
      </c>
      <c r="W274" s="165" t="s">
        <v>77</v>
      </c>
      <c r="X274" s="167"/>
      <c r="Y274" s="167"/>
      <c r="Z274" s="167"/>
      <c r="AA274" s="167"/>
      <c r="AB274" s="167"/>
      <c r="AC274" s="167"/>
      <c r="AD274" s="167"/>
      <c r="AE274" s="167"/>
      <c r="AF274" s="167"/>
      <c r="AG274" s="167"/>
      <c r="AH274" s="167"/>
      <c r="AI274" s="167"/>
      <c r="AJ274" s="167"/>
      <c r="AK274" s="167"/>
      <c r="AL274" s="167"/>
    </row>
    <row r="275" spans="1:38" ht="11.25" customHeight="1" x14ac:dyDescent="0.3">
      <c r="A275" s="151">
        <v>1271</v>
      </c>
      <c r="B275" s="152" t="s">
        <v>3507</v>
      </c>
      <c r="C275" s="153">
        <v>10</v>
      </c>
      <c r="D275" s="154">
        <v>120</v>
      </c>
      <c r="E275" s="155"/>
      <c r="F275" s="156">
        <f t="shared" si="0"/>
        <v>0</v>
      </c>
      <c r="G275" s="157">
        <v>44319</v>
      </c>
      <c r="H275" s="155" t="s">
        <v>2521</v>
      </c>
      <c r="I275" s="152" t="s">
        <v>3508</v>
      </c>
      <c r="J275" s="152" t="str">
        <f>HYPERLINK("https://starylev.com.ua/bookstore/series--knygy-rozglyadalky-vimmelbuhy","дитячі книжки-розглядалки")</f>
        <v>дитячі книжки-розглядалки</v>
      </c>
      <c r="K275" s="158">
        <v>9786176798040</v>
      </c>
      <c r="L275" s="159" t="s">
        <v>2544</v>
      </c>
      <c r="M275" s="159" t="s">
        <v>2522</v>
      </c>
      <c r="N275" s="160" t="s">
        <v>1318</v>
      </c>
      <c r="O275" s="161" t="s">
        <v>3509</v>
      </c>
      <c r="P275" s="162">
        <v>214451</v>
      </c>
      <c r="Q275" s="163" t="s">
        <v>3510</v>
      </c>
      <c r="R275" s="164">
        <v>0.69</v>
      </c>
      <c r="S275" s="165">
        <v>64</v>
      </c>
      <c r="T275" s="157">
        <v>245</v>
      </c>
      <c r="U275" s="166">
        <v>340</v>
      </c>
      <c r="V275" s="165" t="s">
        <v>3511</v>
      </c>
      <c r="W275" s="165" t="s">
        <v>38</v>
      </c>
      <c r="X275" s="167"/>
    </row>
    <row r="276" spans="1:38" ht="11.25" customHeight="1" x14ac:dyDescent="0.3">
      <c r="A276" s="151">
        <v>1272</v>
      </c>
      <c r="B276" s="152" t="s">
        <v>3512</v>
      </c>
      <c r="C276" s="153">
        <v>20</v>
      </c>
      <c r="D276" s="154">
        <v>150</v>
      </c>
      <c r="E276" s="155"/>
      <c r="F276" s="156">
        <f t="shared" si="0"/>
        <v>0</v>
      </c>
      <c r="G276" s="157">
        <v>44539</v>
      </c>
      <c r="H276" s="155" t="s">
        <v>2521</v>
      </c>
      <c r="I276" s="152" t="s">
        <v>3513</v>
      </c>
      <c r="J276" s="152" t="str">
        <f>HYPERLINK("https://starylev.com.ua/bookstore/series--knygy-dlya-pidlitkiv","книжки для підлітків")</f>
        <v>книжки для підлітків</v>
      </c>
      <c r="K276" s="158">
        <v>9786176795827</v>
      </c>
      <c r="L276" s="159">
        <v>2018</v>
      </c>
      <c r="M276" s="159" t="s">
        <v>2527</v>
      </c>
      <c r="N276" s="160" t="s">
        <v>2661</v>
      </c>
      <c r="O276" s="161" t="s">
        <v>3514</v>
      </c>
      <c r="P276" s="162">
        <v>178530</v>
      </c>
      <c r="Q276" s="163" t="s">
        <v>3515</v>
      </c>
      <c r="R276" s="164">
        <v>0.24</v>
      </c>
      <c r="S276" s="165">
        <v>160</v>
      </c>
      <c r="T276" s="157">
        <v>145</v>
      </c>
      <c r="U276" s="166">
        <v>200</v>
      </c>
      <c r="V276" s="165" t="s">
        <v>132</v>
      </c>
      <c r="W276" s="165" t="s">
        <v>77</v>
      </c>
      <c r="X276" s="167"/>
    </row>
    <row r="277" spans="1:38" ht="11.25" customHeight="1" x14ac:dyDescent="0.3">
      <c r="A277" s="151">
        <v>1273</v>
      </c>
      <c r="B277" s="152" t="s">
        <v>3516</v>
      </c>
      <c r="C277" s="153">
        <v>10</v>
      </c>
      <c r="D277" s="154">
        <v>180</v>
      </c>
      <c r="E277" s="155"/>
      <c r="F277" s="156">
        <f t="shared" si="0"/>
        <v>0</v>
      </c>
      <c r="G277" s="157">
        <v>44319</v>
      </c>
      <c r="H277" s="155" t="s">
        <v>2521</v>
      </c>
      <c r="I277" s="152" t="s">
        <v>2625</v>
      </c>
      <c r="J277" s="152" t="str">
        <f>HYPERLINK("https://starylev.com.ua/bookstore/series--knygy-kartynky","дитячі книжки-картинки")</f>
        <v>дитячі книжки-картинки</v>
      </c>
      <c r="K277" s="158">
        <v>9786176790389</v>
      </c>
      <c r="L277" s="159" t="s">
        <v>2616</v>
      </c>
      <c r="M277" s="159" t="s">
        <v>1584</v>
      </c>
      <c r="N277" s="160" t="s">
        <v>2626</v>
      </c>
      <c r="O277" s="161" t="s">
        <v>3517</v>
      </c>
      <c r="P277" s="162">
        <v>194631</v>
      </c>
      <c r="Q277" s="163" t="s">
        <v>3518</v>
      </c>
      <c r="R277" s="164">
        <v>0.37</v>
      </c>
      <c r="S277" s="165">
        <v>40</v>
      </c>
      <c r="T277" s="157">
        <v>254</v>
      </c>
      <c r="U277" s="166">
        <v>254</v>
      </c>
      <c r="V277" s="165" t="s">
        <v>1246</v>
      </c>
      <c r="W277" s="165" t="s">
        <v>38</v>
      </c>
      <c r="X277" s="167"/>
    </row>
    <row r="278" spans="1:38" ht="11.25" customHeight="1" x14ac:dyDescent="0.3">
      <c r="A278" s="151">
        <v>1274</v>
      </c>
      <c r="B278" s="169" t="s">
        <v>3519</v>
      </c>
      <c r="C278" s="153">
        <v>10</v>
      </c>
      <c r="D278" s="170">
        <v>160</v>
      </c>
      <c r="E278" s="155"/>
      <c r="F278" s="156">
        <f t="shared" si="0"/>
        <v>0</v>
      </c>
      <c r="G278" s="172" t="s">
        <v>1315</v>
      </c>
      <c r="H278" s="155" t="s">
        <v>2521</v>
      </c>
      <c r="I278" s="168" t="s">
        <v>3520</v>
      </c>
      <c r="J278" s="168" t="s">
        <v>1317</v>
      </c>
      <c r="K278" s="158">
        <v>9786176794066</v>
      </c>
      <c r="L278" s="159">
        <v>2017</v>
      </c>
      <c r="M278" s="159" t="s">
        <v>1846</v>
      </c>
      <c r="N278" s="160" t="s">
        <v>1318</v>
      </c>
      <c r="O278" s="161" t="s">
        <v>3521</v>
      </c>
      <c r="P278" s="162">
        <v>153068</v>
      </c>
      <c r="Q278" s="163" t="s">
        <v>3522</v>
      </c>
      <c r="R278" s="164">
        <v>0.77</v>
      </c>
      <c r="S278" s="165">
        <v>28</v>
      </c>
      <c r="T278" s="157">
        <v>230</v>
      </c>
      <c r="U278" s="166">
        <v>310</v>
      </c>
      <c r="V278" s="165" t="s">
        <v>1330</v>
      </c>
      <c r="W278" s="165" t="s">
        <v>38</v>
      </c>
      <c r="X278" s="167"/>
      <c r="Y278" s="167"/>
      <c r="Z278" s="167"/>
      <c r="AA278" s="167"/>
      <c r="AB278" s="167"/>
      <c r="AC278" s="167"/>
      <c r="AD278" s="167"/>
      <c r="AE278" s="167"/>
      <c r="AF278" s="167"/>
      <c r="AG278" s="167"/>
      <c r="AH278" s="167"/>
      <c r="AI278" s="167"/>
      <c r="AJ278" s="167"/>
      <c r="AK278" s="167"/>
      <c r="AL278" s="167"/>
    </row>
    <row r="279" spans="1:38" ht="11.25" customHeight="1" x14ac:dyDescent="0.3">
      <c r="A279" s="151">
        <v>1275</v>
      </c>
      <c r="B279" s="152" t="s">
        <v>3523</v>
      </c>
      <c r="C279" s="153">
        <v>10</v>
      </c>
      <c r="D279" s="154">
        <v>250</v>
      </c>
      <c r="E279" s="155"/>
      <c r="F279" s="156">
        <f t="shared" si="0"/>
        <v>0</v>
      </c>
      <c r="G279" s="157">
        <v>44319</v>
      </c>
      <c r="H279" s="155" t="s">
        <v>2521</v>
      </c>
      <c r="I279" s="168" t="s">
        <v>1335</v>
      </c>
      <c r="J279" s="152" t="str">
        <f>HYPERLINK("https://starylev.com.ua/bookstore/series--knygy-rozglyadalky-vimmelbuhy","дитячі книжки-розглядалки")</f>
        <v>дитячі книжки-розглядалки</v>
      </c>
      <c r="K279" s="158">
        <v>9786176794592</v>
      </c>
      <c r="L279" s="159">
        <v>2017</v>
      </c>
      <c r="M279" s="159" t="s">
        <v>2598</v>
      </c>
      <c r="N279" s="160" t="s">
        <v>1318</v>
      </c>
      <c r="O279" s="161" t="s">
        <v>3524</v>
      </c>
      <c r="P279" s="162">
        <v>164577</v>
      </c>
      <c r="Q279" s="163" t="s">
        <v>3525</v>
      </c>
      <c r="R279" s="164">
        <v>0.77</v>
      </c>
      <c r="S279" s="165">
        <v>28</v>
      </c>
      <c r="T279" s="157">
        <v>230</v>
      </c>
      <c r="U279" s="166">
        <v>310</v>
      </c>
      <c r="V279" s="165" t="s">
        <v>1330</v>
      </c>
      <c r="W279" s="165" t="s">
        <v>38</v>
      </c>
      <c r="X279" s="167"/>
    </row>
    <row r="280" spans="1:38" ht="11.25" customHeight="1" x14ac:dyDescent="0.3">
      <c r="A280" s="151">
        <v>1276</v>
      </c>
      <c r="B280" s="169" t="s">
        <v>3526</v>
      </c>
      <c r="C280" s="153">
        <v>10</v>
      </c>
      <c r="D280" s="174">
        <v>120</v>
      </c>
      <c r="E280" s="155"/>
      <c r="F280" s="156">
        <f t="shared" si="0"/>
        <v>0</v>
      </c>
      <c r="G280" s="157" t="s">
        <v>40</v>
      </c>
      <c r="H280" s="155" t="s">
        <v>2521</v>
      </c>
      <c r="I280" s="168" t="s">
        <v>953</v>
      </c>
      <c r="J280" s="168" t="s">
        <v>290</v>
      </c>
      <c r="K280" s="158">
        <v>9786176797708</v>
      </c>
      <c r="L280" s="159" t="s">
        <v>2544</v>
      </c>
      <c r="M280" s="159" t="s">
        <v>2522</v>
      </c>
      <c r="N280" s="160" t="s">
        <v>878</v>
      </c>
      <c r="O280" s="161" t="s">
        <v>3527</v>
      </c>
      <c r="P280" s="162">
        <v>214387</v>
      </c>
      <c r="Q280" s="163" t="s">
        <v>3528</v>
      </c>
      <c r="R280" s="164">
        <v>0.44500000000000001</v>
      </c>
      <c r="S280" s="165">
        <v>440</v>
      </c>
      <c r="T280" s="157">
        <v>130</v>
      </c>
      <c r="U280" s="166">
        <v>200</v>
      </c>
      <c r="V280" s="165" t="s">
        <v>223</v>
      </c>
      <c r="W280" s="165" t="s">
        <v>77</v>
      </c>
      <c r="X280" s="167"/>
      <c r="Y280" s="167"/>
      <c r="Z280" s="167"/>
      <c r="AA280" s="167"/>
      <c r="AB280" s="167"/>
      <c r="AC280" s="167"/>
      <c r="AD280" s="167"/>
      <c r="AE280" s="167"/>
      <c r="AF280" s="167"/>
      <c r="AG280" s="167"/>
      <c r="AH280" s="167"/>
      <c r="AI280" s="167"/>
      <c r="AJ280" s="167"/>
      <c r="AK280" s="167"/>
      <c r="AL280" s="167"/>
    </row>
    <row r="281" spans="1:38" ht="11.25" customHeight="1" x14ac:dyDescent="0.3">
      <c r="A281" s="151">
        <v>1277</v>
      </c>
      <c r="B281" s="152" t="s">
        <v>3529</v>
      </c>
      <c r="C281" s="153">
        <v>20</v>
      </c>
      <c r="D281" s="154">
        <v>120</v>
      </c>
      <c r="E281" s="155"/>
      <c r="F281" s="156">
        <f t="shared" si="0"/>
        <v>0</v>
      </c>
      <c r="G281" s="157" t="s">
        <v>40</v>
      </c>
      <c r="H281" s="155" t="s">
        <v>2521</v>
      </c>
      <c r="I281" s="168" t="s">
        <v>3530</v>
      </c>
      <c r="J281" s="152" t="str">
        <f>HYPERLINK("https://starylev.com.ua/bookstore/series--hudozhnya-proza","художня проза")</f>
        <v>художня проза</v>
      </c>
      <c r="K281" s="158">
        <v>9786176791812</v>
      </c>
      <c r="L281" s="159">
        <v>2015</v>
      </c>
      <c r="M281" s="159" t="s">
        <v>2522</v>
      </c>
      <c r="N281" s="160" t="s">
        <v>878</v>
      </c>
      <c r="O281" s="161" t="s">
        <v>3531</v>
      </c>
      <c r="P281" s="162">
        <v>109565</v>
      </c>
      <c r="Q281" s="163" t="s">
        <v>3532</v>
      </c>
      <c r="R281" s="164">
        <v>0.21</v>
      </c>
      <c r="S281" s="165">
        <v>160</v>
      </c>
      <c r="T281" s="157">
        <v>130</v>
      </c>
      <c r="U281" s="166">
        <v>200</v>
      </c>
      <c r="V281" s="165" t="s">
        <v>223</v>
      </c>
      <c r="W281" s="165" t="s">
        <v>77</v>
      </c>
      <c r="X281" s="167"/>
    </row>
    <row r="282" spans="1:38" ht="11.25" customHeight="1" x14ac:dyDescent="0.3">
      <c r="A282" s="151">
        <v>1278</v>
      </c>
      <c r="B282" s="152" t="s">
        <v>3533</v>
      </c>
      <c r="C282" s="153">
        <v>10</v>
      </c>
      <c r="D282" s="154">
        <v>180</v>
      </c>
      <c r="E282" s="155"/>
      <c r="F282" s="156">
        <f t="shared" si="0"/>
        <v>0</v>
      </c>
      <c r="G282" s="157">
        <v>44414</v>
      </c>
      <c r="H282" s="155" t="s">
        <v>2521</v>
      </c>
      <c r="I282" s="152" t="s">
        <v>561</v>
      </c>
      <c r="J282" s="152" t="str">
        <f>HYPERLINK("https://starylev.com.ua/bookstore/series--virshi-dlya-ditey","вірші для дітей")</f>
        <v>вірші для дітей</v>
      </c>
      <c r="K282" s="158">
        <v>9786176795346</v>
      </c>
      <c r="L282" s="159" t="s">
        <v>2569</v>
      </c>
      <c r="M282" s="159" t="s">
        <v>1846</v>
      </c>
      <c r="N282" s="160" t="s">
        <v>2552</v>
      </c>
      <c r="O282" s="161" t="s">
        <v>3534</v>
      </c>
      <c r="P282" s="162">
        <v>143273</v>
      </c>
      <c r="Q282" s="163" t="s">
        <v>3535</v>
      </c>
      <c r="R282" s="164">
        <v>0.54</v>
      </c>
      <c r="S282" s="165">
        <v>72</v>
      </c>
      <c r="T282" s="157">
        <v>210</v>
      </c>
      <c r="U282" s="166">
        <v>240</v>
      </c>
      <c r="V282" s="165" t="s">
        <v>1624</v>
      </c>
      <c r="W282" s="165" t="s">
        <v>38</v>
      </c>
      <c r="X282" s="167"/>
    </row>
    <row r="283" spans="1:38" ht="11.25" customHeight="1" x14ac:dyDescent="0.3">
      <c r="A283" s="151">
        <v>1279</v>
      </c>
      <c r="B283" s="169" t="s">
        <v>3536</v>
      </c>
      <c r="C283" s="153">
        <v>10</v>
      </c>
      <c r="D283" s="170">
        <v>120</v>
      </c>
      <c r="E283" s="155"/>
      <c r="F283" s="156">
        <f t="shared" si="0"/>
        <v>0</v>
      </c>
      <c r="G283" s="157" t="s">
        <v>40</v>
      </c>
      <c r="H283" s="155" t="s">
        <v>2521</v>
      </c>
      <c r="I283" s="168" t="s">
        <v>3537</v>
      </c>
      <c r="J283" s="168" t="s">
        <v>532</v>
      </c>
      <c r="K283" s="158">
        <v>9786176797654</v>
      </c>
      <c r="L283" s="159" t="s">
        <v>2544</v>
      </c>
      <c r="M283" s="159" t="s">
        <v>2545</v>
      </c>
      <c r="N283" s="160" t="s">
        <v>532</v>
      </c>
      <c r="O283" s="161" t="s">
        <v>3538</v>
      </c>
      <c r="P283" s="162">
        <v>208866</v>
      </c>
      <c r="Q283" s="163" t="s">
        <v>3539</v>
      </c>
      <c r="R283" s="164">
        <v>0.315</v>
      </c>
      <c r="S283" s="165">
        <v>208</v>
      </c>
      <c r="T283" s="157">
        <v>125</v>
      </c>
      <c r="U283" s="166">
        <v>165</v>
      </c>
      <c r="V283" s="165" t="s">
        <v>535</v>
      </c>
      <c r="W283" s="165" t="s">
        <v>38</v>
      </c>
      <c r="X283" s="167"/>
      <c r="Y283" s="167"/>
      <c r="Z283" s="167"/>
      <c r="AA283" s="167"/>
      <c r="AB283" s="167"/>
      <c r="AC283" s="167"/>
      <c r="AD283" s="167"/>
      <c r="AE283" s="167"/>
      <c r="AF283" s="167"/>
      <c r="AG283" s="167"/>
      <c r="AH283" s="167"/>
      <c r="AI283" s="167"/>
      <c r="AJ283" s="167"/>
      <c r="AK283" s="167"/>
      <c r="AL283" s="167"/>
    </row>
    <row r="284" spans="1:38" ht="11.25" customHeight="1" x14ac:dyDescent="0.3">
      <c r="A284" s="151">
        <v>1280</v>
      </c>
      <c r="B284" s="152" t="s">
        <v>3540</v>
      </c>
      <c r="C284" s="153">
        <v>10</v>
      </c>
      <c r="D284" s="154">
        <v>150</v>
      </c>
      <c r="E284" s="155"/>
      <c r="F284" s="156">
        <f t="shared" si="0"/>
        <v>0</v>
      </c>
      <c r="G284" s="157" t="s">
        <v>40</v>
      </c>
      <c r="H284" s="155" t="s">
        <v>2521</v>
      </c>
      <c r="I284" s="152" t="s">
        <v>3541</v>
      </c>
      <c r="J284" s="152" t="str">
        <f>HYPERLINK("https://starylev.com.ua/bookstore/series--biznes-i-samorozvytok","бізнес і саморозвиток")</f>
        <v>бізнес і саморозвиток</v>
      </c>
      <c r="K284" s="158">
        <v>9786176796428</v>
      </c>
      <c r="L284" s="159">
        <v>2018</v>
      </c>
      <c r="M284" s="159" t="s">
        <v>2522</v>
      </c>
      <c r="N284" s="160" t="s">
        <v>123</v>
      </c>
      <c r="O284" s="161" t="s">
        <v>3542</v>
      </c>
      <c r="P284" s="162">
        <v>179411</v>
      </c>
      <c r="Q284" s="163" t="s">
        <v>3543</v>
      </c>
      <c r="R284" s="164">
        <v>0.26</v>
      </c>
      <c r="S284" s="165">
        <v>168</v>
      </c>
      <c r="T284" s="157">
        <v>145</v>
      </c>
      <c r="U284" s="166">
        <v>200</v>
      </c>
      <c r="V284" s="165" t="s">
        <v>132</v>
      </c>
      <c r="W284" s="165" t="s">
        <v>77</v>
      </c>
      <c r="X284" s="167"/>
    </row>
    <row r="285" spans="1:38" ht="11.25" customHeight="1" x14ac:dyDescent="0.3">
      <c r="A285" s="151">
        <v>1281</v>
      </c>
      <c r="B285" s="169" t="s">
        <v>3544</v>
      </c>
      <c r="C285" s="153">
        <v>20</v>
      </c>
      <c r="D285" s="170">
        <v>150</v>
      </c>
      <c r="E285" s="155"/>
      <c r="F285" s="156">
        <f t="shared" si="0"/>
        <v>0</v>
      </c>
      <c r="G285" s="157" t="s">
        <v>40</v>
      </c>
      <c r="H285" s="155" t="s">
        <v>2521</v>
      </c>
      <c r="I285" s="168" t="s">
        <v>3545</v>
      </c>
      <c r="J285" s="168" t="s">
        <v>532</v>
      </c>
      <c r="K285" s="158">
        <v>9786176798019</v>
      </c>
      <c r="L285" s="159" t="s">
        <v>577</v>
      </c>
      <c r="M285" s="159" t="s">
        <v>1850</v>
      </c>
      <c r="N285" s="160" t="s">
        <v>532</v>
      </c>
      <c r="O285" s="161" t="s">
        <v>3546</v>
      </c>
      <c r="P285" s="162">
        <v>143645</v>
      </c>
      <c r="Q285" s="163" t="s">
        <v>3547</v>
      </c>
      <c r="R285" s="164">
        <v>0.21</v>
      </c>
      <c r="S285" s="165">
        <v>96</v>
      </c>
      <c r="T285" s="157">
        <v>125</v>
      </c>
      <c r="U285" s="166">
        <v>165</v>
      </c>
      <c r="V285" s="165" t="s">
        <v>535</v>
      </c>
      <c r="W285" s="165" t="s">
        <v>38</v>
      </c>
      <c r="X285" s="167"/>
      <c r="Y285" s="167"/>
      <c r="Z285" s="167"/>
      <c r="AA285" s="167"/>
      <c r="AB285" s="167"/>
      <c r="AC285" s="167"/>
      <c r="AD285" s="167"/>
      <c r="AE285" s="167"/>
      <c r="AF285" s="167"/>
      <c r="AG285" s="167"/>
      <c r="AH285" s="167"/>
      <c r="AI285" s="167"/>
      <c r="AJ285" s="167"/>
      <c r="AK285" s="167"/>
      <c r="AL285" s="167"/>
    </row>
    <row r="286" spans="1:38" ht="11.25" customHeight="1" x14ac:dyDescent="0.3">
      <c r="A286" s="151">
        <v>1282</v>
      </c>
      <c r="B286" s="152" t="s">
        <v>3548</v>
      </c>
      <c r="C286" s="153">
        <v>20</v>
      </c>
      <c r="D286" s="154">
        <v>150</v>
      </c>
      <c r="E286" s="155"/>
      <c r="F286" s="156">
        <f t="shared" si="0"/>
        <v>0</v>
      </c>
      <c r="G286" s="157" t="s">
        <v>2520</v>
      </c>
      <c r="H286" s="155" t="s">
        <v>2521</v>
      </c>
      <c r="I286" s="168" t="s">
        <v>2543</v>
      </c>
      <c r="J286" s="152" t="str">
        <f>HYPERLINK("https://starylev.com.ua/bookstore/series--knygy-dlya-pidlitkiv","книжки для підлітків")</f>
        <v>книжки для підлітків</v>
      </c>
      <c r="K286" s="158">
        <v>9786176794950</v>
      </c>
      <c r="L286" s="159">
        <v>2018</v>
      </c>
      <c r="M286" s="159" t="s">
        <v>1850</v>
      </c>
      <c r="N286" s="160" t="s">
        <v>2546</v>
      </c>
      <c r="O286" s="161" t="s">
        <v>3549</v>
      </c>
      <c r="P286" s="162">
        <v>169124</v>
      </c>
      <c r="Q286" s="163" t="s">
        <v>3550</v>
      </c>
      <c r="R286" s="164">
        <v>0.27</v>
      </c>
      <c r="S286" s="165">
        <v>232</v>
      </c>
      <c r="T286" s="157">
        <v>130</v>
      </c>
      <c r="U286" s="166">
        <v>200</v>
      </c>
      <c r="V286" s="165" t="s">
        <v>223</v>
      </c>
      <c r="W286" s="165" t="s">
        <v>77</v>
      </c>
      <c r="X286" s="167"/>
    </row>
    <row r="287" spans="1:38" ht="11.25" customHeight="1" x14ac:dyDescent="0.3">
      <c r="A287" s="151">
        <v>1283</v>
      </c>
      <c r="B287" s="152" t="s">
        <v>3551</v>
      </c>
      <c r="C287" s="153">
        <v>20</v>
      </c>
      <c r="D287" s="154">
        <v>150</v>
      </c>
      <c r="E287" s="155"/>
      <c r="F287" s="156">
        <f t="shared" si="0"/>
        <v>0</v>
      </c>
      <c r="G287" s="157" t="s">
        <v>30</v>
      </c>
      <c r="H287" s="155" t="s">
        <v>2521</v>
      </c>
      <c r="I287" s="152" t="s">
        <v>55</v>
      </c>
      <c r="J287" s="152" t="str">
        <f>HYPERLINK("https://starylev.com.ua/bookstore/series--albomy-ta-art-buky","альбоми та арт-буки")</f>
        <v>альбоми та арт-буки</v>
      </c>
      <c r="K287" s="158">
        <v>9789662909999</v>
      </c>
      <c r="L287" s="159">
        <v>2012</v>
      </c>
      <c r="M287" s="159" t="s">
        <v>2346</v>
      </c>
      <c r="N287" s="160" t="s">
        <v>34</v>
      </c>
      <c r="O287" s="161" t="s">
        <v>3552</v>
      </c>
      <c r="P287" s="162">
        <v>58975</v>
      </c>
      <c r="Q287" s="163" t="s">
        <v>3553</v>
      </c>
      <c r="R287" s="164">
        <v>0.24</v>
      </c>
      <c r="S287" s="165">
        <v>36</v>
      </c>
      <c r="T287" s="157">
        <v>200</v>
      </c>
      <c r="U287" s="166">
        <v>220</v>
      </c>
      <c r="V287" s="165" t="s">
        <v>1809</v>
      </c>
      <c r="W287" s="165" t="s">
        <v>38</v>
      </c>
      <c r="X287" s="167"/>
    </row>
    <row r="288" spans="1:38" ht="11.25" customHeight="1" x14ac:dyDescent="0.3">
      <c r="A288" s="151">
        <v>1284</v>
      </c>
      <c r="B288" s="169" t="s">
        <v>3554</v>
      </c>
      <c r="C288" s="153">
        <v>14</v>
      </c>
      <c r="D288" s="173">
        <v>100</v>
      </c>
      <c r="E288" s="155"/>
      <c r="F288" s="156">
        <f t="shared" si="0"/>
        <v>0</v>
      </c>
      <c r="G288" s="157" t="s">
        <v>2482</v>
      </c>
      <c r="H288" s="155" t="s">
        <v>2521</v>
      </c>
      <c r="I288" s="168" t="s">
        <v>3555</v>
      </c>
      <c r="J288" s="168" t="s">
        <v>2621</v>
      </c>
      <c r="K288" s="158">
        <v>9786176795407</v>
      </c>
      <c r="L288" s="159">
        <v>2018</v>
      </c>
      <c r="M288" s="159" t="s">
        <v>2570</v>
      </c>
      <c r="N288" s="160" t="s">
        <v>1129</v>
      </c>
      <c r="O288" s="161" t="s">
        <v>3556</v>
      </c>
      <c r="P288" s="162">
        <v>178527</v>
      </c>
      <c r="Q288" s="163" t="s">
        <v>3557</v>
      </c>
      <c r="R288" s="164">
        <v>0.28000000000000003</v>
      </c>
      <c r="S288" s="165">
        <v>240</v>
      </c>
      <c r="T288" s="157">
        <v>130</v>
      </c>
      <c r="U288" s="166">
        <v>200</v>
      </c>
      <c r="V288" s="165" t="s">
        <v>223</v>
      </c>
      <c r="W288" s="165" t="s">
        <v>77</v>
      </c>
      <c r="X288" s="167"/>
      <c r="Y288" s="167"/>
      <c r="Z288" s="167"/>
      <c r="AA288" s="167"/>
      <c r="AB288" s="167"/>
      <c r="AC288" s="167"/>
      <c r="AD288" s="167"/>
      <c r="AE288" s="167"/>
      <c r="AF288" s="167"/>
      <c r="AG288" s="167"/>
      <c r="AH288" s="167"/>
      <c r="AI288" s="167"/>
      <c r="AJ288" s="167"/>
      <c r="AK288" s="167"/>
      <c r="AL288" s="167"/>
    </row>
    <row r="289" spans="1:38" ht="11.25" customHeight="1" x14ac:dyDescent="0.3">
      <c r="A289" s="151">
        <v>1285</v>
      </c>
      <c r="B289" s="169" t="s">
        <v>3558</v>
      </c>
      <c r="C289" s="153">
        <v>10</v>
      </c>
      <c r="D289" s="170">
        <v>180</v>
      </c>
      <c r="E289" s="155"/>
      <c r="F289" s="156">
        <f t="shared" si="0"/>
        <v>0</v>
      </c>
      <c r="G289" s="157" t="s">
        <v>40</v>
      </c>
      <c r="H289" s="155" t="s">
        <v>2521</v>
      </c>
      <c r="I289" s="168" t="s">
        <v>3469</v>
      </c>
      <c r="J289" s="168" t="s">
        <v>274</v>
      </c>
      <c r="K289" s="158">
        <v>9786176799535</v>
      </c>
      <c r="L289" s="159" t="s">
        <v>577</v>
      </c>
      <c r="M289" s="159" t="s">
        <v>2346</v>
      </c>
      <c r="N289" s="160" t="s">
        <v>474</v>
      </c>
      <c r="O289" s="161" t="s">
        <v>3559</v>
      </c>
      <c r="P289" s="162">
        <v>157548</v>
      </c>
      <c r="Q289" s="163" t="s">
        <v>3560</v>
      </c>
      <c r="R289" s="164">
        <v>0.35199999999999998</v>
      </c>
      <c r="S289" s="165">
        <v>320</v>
      </c>
      <c r="T289" s="157">
        <v>130</v>
      </c>
      <c r="U289" s="166">
        <v>200</v>
      </c>
      <c r="V289" s="165" t="s">
        <v>223</v>
      </c>
      <c r="W289" s="165" t="s">
        <v>77</v>
      </c>
      <c r="X289" s="167"/>
      <c r="Y289" s="167"/>
      <c r="Z289" s="167"/>
      <c r="AA289" s="167"/>
      <c r="AB289" s="167"/>
      <c r="AC289" s="167"/>
      <c r="AD289" s="167"/>
      <c r="AE289" s="167"/>
      <c r="AF289" s="167"/>
      <c r="AG289" s="167"/>
      <c r="AH289" s="167"/>
      <c r="AI289" s="167"/>
      <c r="AJ289" s="167"/>
      <c r="AK289" s="167"/>
      <c r="AL289" s="167"/>
    </row>
    <row r="290" spans="1:38" ht="11.25" customHeight="1" x14ac:dyDescent="0.3">
      <c r="A290" s="151">
        <v>1286</v>
      </c>
      <c r="B290" s="169" t="s">
        <v>3561</v>
      </c>
      <c r="C290" s="153">
        <v>10</v>
      </c>
      <c r="D290" s="174">
        <v>70</v>
      </c>
      <c r="E290" s="155"/>
      <c r="F290" s="156">
        <f t="shared" si="0"/>
        <v>0</v>
      </c>
      <c r="G290" s="157" t="s">
        <v>40</v>
      </c>
      <c r="H290" s="155" t="s">
        <v>2521</v>
      </c>
      <c r="I290" s="168" t="s">
        <v>3562</v>
      </c>
      <c r="J290" s="168" t="s">
        <v>290</v>
      </c>
      <c r="K290" s="158">
        <v>9786176792703</v>
      </c>
      <c r="L290" s="159">
        <v>2017</v>
      </c>
      <c r="M290" s="159" t="s">
        <v>1846</v>
      </c>
      <c r="N290" s="160" t="s">
        <v>878</v>
      </c>
      <c r="O290" s="161" t="s">
        <v>3563</v>
      </c>
      <c r="P290" s="162">
        <v>156049</v>
      </c>
      <c r="Q290" s="163" t="s">
        <v>3564</v>
      </c>
      <c r="R290" s="164">
        <v>0.4</v>
      </c>
      <c r="S290" s="165">
        <v>288</v>
      </c>
      <c r="T290" s="157">
        <v>145</v>
      </c>
      <c r="U290" s="166">
        <v>200</v>
      </c>
      <c r="V290" s="165" t="s">
        <v>132</v>
      </c>
      <c r="W290" s="165" t="s">
        <v>77</v>
      </c>
      <c r="X290" s="167"/>
      <c r="Y290" s="167"/>
      <c r="Z290" s="167"/>
      <c r="AA290" s="167"/>
      <c r="AB290" s="167"/>
      <c r="AC290" s="167"/>
      <c r="AD290" s="167"/>
      <c r="AE290" s="167"/>
      <c r="AF290" s="167"/>
      <c r="AG290" s="167"/>
      <c r="AH290" s="167"/>
      <c r="AI290" s="167"/>
      <c r="AJ290" s="167"/>
      <c r="AK290" s="167"/>
      <c r="AL290" s="167"/>
    </row>
    <row r="291" spans="1:38" ht="11.25" customHeight="1" x14ac:dyDescent="0.3">
      <c r="A291" s="151">
        <v>1287</v>
      </c>
      <c r="B291" s="152" t="s">
        <v>3565</v>
      </c>
      <c r="C291" s="153">
        <v>10</v>
      </c>
      <c r="D291" s="154">
        <v>180</v>
      </c>
      <c r="E291" s="155"/>
      <c r="F291" s="156">
        <f t="shared" si="0"/>
        <v>0</v>
      </c>
      <c r="G291" s="157" t="s">
        <v>40</v>
      </c>
      <c r="H291" s="155" t="s">
        <v>2521</v>
      </c>
      <c r="I291" s="168" t="s">
        <v>3566</v>
      </c>
      <c r="J291" s="152" t="str">
        <f>HYPERLINK("https://starylev.com.ua/bookstore/series--hudozhnya-proza","художня проза")</f>
        <v>художня проза</v>
      </c>
      <c r="K291" s="158">
        <v>9786176792284</v>
      </c>
      <c r="L291" s="159">
        <v>2016</v>
      </c>
      <c r="M291" s="159" t="s">
        <v>2551</v>
      </c>
      <c r="N291" s="160" t="s">
        <v>878</v>
      </c>
      <c r="O291" s="161" t="s">
        <v>3567</v>
      </c>
      <c r="P291" s="162">
        <v>121679</v>
      </c>
      <c r="Q291" s="163" t="s">
        <v>3568</v>
      </c>
      <c r="R291" s="164">
        <v>0.35</v>
      </c>
      <c r="S291" s="165">
        <v>320</v>
      </c>
      <c r="T291" s="157">
        <v>130</v>
      </c>
      <c r="U291" s="166">
        <v>200</v>
      </c>
      <c r="V291" s="165" t="s">
        <v>223</v>
      </c>
      <c r="W291" s="165" t="s">
        <v>77</v>
      </c>
      <c r="X291" s="167"/>
    </row>
    <row r="292" spans="1:38" ht="11.25" customHeight="1" x14ac:dyDescent="0.3">
      <c r="A292" s="151">
        <v>1288</v>
      </c>
      <c r="B292" s="152" t="s">
        <v>3569</v>
      </c>
      <c r="C292" s="153">
        <v>20</v>
      </c>
      <c r="D292" s="154">
        <v>120</v>
      </c>
      <c r="E292" s="155"/>
      <c r="F292" s="156">
        <f t="shared" si="0"/>
        <v>0</v>
      </c>
      <c r="G292" s="157" t="s">
        <v>2482</v>
      </c>
      <c r="H292" s="155" t="s">
        <v>2521</v>
      </c>
      <c r="I292" s="168" t="s">
        <v>3570</v>
      </c>
      <c r="J292" s="152" t="str">
        <f>HYPERLINK("https://starylev.com.ua/bookstore/series--knygy-dlya-pidlitkiv","книжки для підлітків")</f>
        <v>книжки для підлітків</v>
      </c>
      <c r="K292" s="158">
        <v>9786176796350</v>
      </c>
      <c r="L292" s="159">
        <v>2018</v>
      </c>
      <c r="M292" s="159" t="s">
        <v>2570</v>
      </c>
      <c r="N292" s="160" t="s">
        <v>1129</v>
      </c>
      <c r="O292" s="161" t="s">
        <v>3571</v>
      </c>
      <c r="P292" s="162">
        <v>178525</v>
      </c>
      <c r="Q292" s="163" t="s">
        <v>3572</v>
      </c>
      <c r="R292" s="164">
        <v>0.23</v>
      </c>
      <c r="S292" s="165">
        <v>176</v>
      </c>
      <c r="T292" s="157">
        <v>130</v>
      </c>
      <c r="U292" s="166">
        <v>200</v>
      </c>
      <c r="V292" s="165" t="s">
        <v>223</v>
      </c>
      <c r="W292" s="165" t="s">
        <v>77</v>
      </c>
      <c r="X292" s="167"/>
    </row>
    <row r="293" spans="1:38" ht="11.25" customHeight="1" x14ac:dyDescent="0.3">
      <c r="A293" s="151">
        <v>1289</v>
      </c>
      <c r="B293" s="152" t="s">
        <v>3573</v>
      </c>
      <c r="C293" s="153">
        <v>20</v>
      </c>
      <c r="D293" s="154">
        <v>150</v>
      </c>
      <c r="E293" s="155"/>
      <c r="F293" s="156">
        <f t="shared" si="0"/>
        <v>0</v>
      </c>
      <c r="G293" s="157" t="s">
        <v>40</v>
      </c>
      <c r="H293" s="155" t="s">
        <v>2521</v>
      </c>
      <c r="I293" s="152" t="s">
        <v>473</v>
      </c>
      <c r="J293" s="152" t="str">
        <f>HYPERLINK("https://starylev.com.ua/bookstore/series--korotka-proza-ta-eseyistyka","коротка проза та есеїстика")</f>
        <v>коротка проза та есеїстика</v>
      </c>
      <c r="K293" s="158">
        <v>9786176799467</v>
      </c>
      <c r="L293" s="159" t="s">
        <v>577</v>
      </c>
      <c r="M293" s="159" t="s">
        <v>2522</v>
      </c>
      <c r="N293" s="160" t="s">
        <v>474</v>
      </c>
      <c r="O293" s="161" t="s">
        <v>3574</v>
      </c>
      <c r="P293" s="162">
        <v>154379</v>
      </c>
      <c r="Q293" s="163" t="s">
        <v>3575</v>
      </c>
      <c r="R293" s="164">
        <v>0.24</v>
      </c>
      <c r="S293" s="165">
        <v>136</v>
      </c>
      <c r="T293" s="157">
        <v>145</v>
      </c>
      <c r="U293" s="166">
        <v>200</v>
      </c>
      <c r="V293" s="165" t="s">
        <v>132</v>
      </c>
      <c r="W293" s="165" t="s">
        <v>77</v>
      </c>
      <c r="X293" s="167"/>
    </row>
    <row r="294" spans="1:38" ht="11.25" customHeight="1" x14ac:dyDescent="0.3">
      <c r="A294" s="151">
        <v>1290</v>
      </c>
      <c r="B294" s="169" t="s">
        <v>3576</v>
      </c>
      <c r="C294" s="153">
        <v>10</v>
      </c>
      <c r="D294" s="170">
        <v>200</v>
      </c>
      <c r="E294" s="155"/>
      <c r="F294" s="156">
        <f t="shared" si="0"/>
        <v>0</v>
      </c>
      <c r="G294" s="172" t="s">
        <v>1315</v>
      </c>
      <c r="H294" s="155" t="s">
        <v>2521</v>
      </c>
      <c r="I294" s="168" t="s">
        <v>3259</v>
      </c>
      <c r="J294" s="168" t="s">
        <v>1238</v>
      </c>
      <c r="K294" s="158">
        <v>9786176797050</v>
      </c>
      <c r="L294" s="159" t="s">
        <v>2569</v>
      </c>
      <c r="M294" s="159" t="s">
        <v>2570</v>
      </c>
      <c r="N294" s="160" t="s">
        <v>1239</v>
      </c>
      <c r="O294" s="161" t="s">
        <v>3577</v>
      </c>
      <c r="P294" s="162">
        <v>147051</v>
      </c>
      <c r="Q294" s="163" t="s">
        <v>3578</v>
      </c>
      <c r="R294" s="164">
        <v>0.56000000000000005</v>
      </c>
      <c r="S294" s="165">
        <v>68</v>
      </c>
      <c r="T294" s="157">
        <v>240</v>
      </c>
      <c r="U294" s="166">
        <v>280</v>
      </c>
      <c r="V294" s="165" t="s">
        <v>3262</v>
      </c>
      <c r="W294" s="165" t="s">
        <v>38</v>
      </c>
      <c r="X294" s="167"/>
      <c r="Y294" s="167"/>
      <c r="Z294" s="167"/>
      <c r="AA294" s="167"/>
      <c r="AB294" s="167"/>
      <c r="AC294" s="167"/>
      <c r="AD294" s="167"/>
      <c r="AE294" s="167"/>
      <c r="AF294" s="167"/>
      <c r="AG294" s="167"/>
      <c r="AH294" s="167"/>
      <c r="AI294" s="167"/>
      <c r="AJ294" s="167"/>
      <c r="AK294" s="167"/>
      <c r="AL294" s="167"/>
    </row>
    <row r="295" spans="1:38" ht="11.25" customHeight="1" x14ac:dyDescent="0.3">
      <c r="A295" s="151">
        <v>1291</v>
      </c>
      <c r="B295" s="152" t="s">
        <v>3579</v>
      </c>
      <c r="C295" s="153">
        <v>10</v>
      </c>
      <c r="D295" s="154">
        <v>200</v>
      </c>
      <c r="E295" s="155"/>
      <c r="F295" s="156">
        <f t="shared" si="0"/>
        <v>0</v>
      </c>
      <c r="G295" s="157" t="s">
        <v>2482</v>
      </c>
      <c r="H295" s="155" t="s">
        <v>2521</v>
      </c>
      <c r="I295" s="168" t="s">
        <v>3580</v>
      </c>
      <c r="J295" s="152" t="str">
        <f>HYPERLINK("https://starylev.com.ua/bookstore/series--knygy-dlya-pidlitkiv","книжки для підлітків")</f>
        <v>книжки для підлітків</v>
      </c>
      <c r="K295" s="158">
        <v>9786176792246</v>
      </c>
      <c r="L295" s="159">
        <v>2016</v>
      </c>
      <c r="M295" s="159" t="s">
        <v>1850</v>
      </c>
      <c r="N295" s="160" t="s">
        <v>1129</v>
      </c>
      <c r="O295" s="161" t="s">
        <v>3581</v>
      </c>
      <c r="P295" s="162">
        <v>119069</v>
      </c>
      <c r="Q295" s="163" t="s">
        <v>3582</v>
      </c>
      <c r="R295" s="164">
        <v>0.43</v>
      </c>
      <c r="S295" s="165">
        <v>432</v>
      </c>
      <c r="T295" s="157">
        <v>130</v>
      </c>
      <c r="U295" s="166">
        <v>200</v>
      </c>
      <c r="V295" s="165" t="s">
        <v>223</v>
      </c>
      <c r="W295" s="165" t="s">
        <v>77</v>
      </c>
      <c r="X295" s="167"/>
    </row>
    <row r="296" spans="1:38" ht="11.25" customHeight="1" x14ac:dyDescent="0.3">
      <c r="A296" s="151">
        <v>1292</v>
      </c>
      <c r="B296" s="169" t="s">
        <v>3583</v>
      </c>
      <c r="C296" s="153">
        <v>6</v>
      </c>
      <c r="D296" s="174">
        <v>220</v>
      </c>
      <c r="E296" s="155"/>
      <c r="F296" s="156">
        <f t="shared" si="0"/>
        <v>0</v>
      </c>
      <c r="G296" s="157" t="s">
        <v>40</v>
      </c>
      <c r="H296" s="155" t="s">
        <v>2521</v>
      </c>
      <c r="I296" s="168" t="s">
        <v>3584</v>
      </c>
      <c r="J296" s="168" t="s">
        <v>290</v>
      </c>
      <c r="K296" s="158">
        <v>9786176794318</v>
      </c>
      <c r="L296" s="159">
        <v>2018</v>
      </c>
      <c r="M296" s="159" t="s">
        <v>1846</v>
      </c>
      <c r="N296" s="160" t="s">
        <v>878</v>
      </c>
      <c r="O296" s="161" t="s">
        <v>3585</v>
      </c>
      <c r="P296" s="162">
        <v>173327</v>
      </c>
      <c r="Q296" s="163" t="s">
        <v>3586</v>
      </c>
      <c r="R296" s="164">
        <v>0.63600000000000001</v>
      </c>
      <c r="S296" s="165">
        <v>704</v>
      </c>
      <c r="T296" s="157">
        <v>130</v>
      </c>
      <c r="U296" s="166">
        <v>200</v>
      </c>
      <c r="V296" s="165" t="s">
        <v>223</v>
      </c>
      <c r="W296" s="165" t="s">
        <v>77</v>
      </c>
      <c r="X296" s="167"/>
      <c r="Y296" s="167"/>
      <c r="Z296" s="167"/>
      <c r="AA296" s="167"/>
      <c r="AB296" s="167"/>
      <c r="AC296" s="167"/>
      <c r="AD296" s="167"/>
      <c r="AE296" s="167"/>
      <c r="AF296" s="167"/>
      <c r="AG296" s="167"/>
      <c r="AH296" s="167"/>
      <c r="AI296" s="167"/>
      <c r="AJ296" s="167"/>
      <c r="AK296" s="167"/>
      <c r="AL296" s="167"/>
    </row>
    <row r="297" spans="1:38" ht="11.25" customHeight="1" x14ac:dyDescent="0.3">
      <c r="A297" s="151">
        <v>1293</v>
      </c>
      <c r="B297" s="152" t="s">
        <v>3587</v>
      </c>
      <c r="C297" s="153">
        <v>20</v>
      </c>
      <c r="D297" s="154">
        <v>150</v>
      </c>
      <c r="E297" s="155"/>
      <c r="F297" s="156">
        <f t="shared" si="0"/>
        <v>0</v>
      </c>
      <c r="G297" s="157" t="s">
        <v>2520</v>
      </c>
      <c r="H297" s="155" t="s">
        <v>2521</v>
      </c>
      <c r="I297" s="168" t="s">
        <v>3588</v>
      </c>
      <c r="J297" s="152" t="str">
        <f>HYPERLINK("https://starylev.com.ua/bookstore/series--knygy-dlya-pidlitkiv","книжки для підлітків")</f>
        <v>книжки для підлітків</v>
      </c>
      <c r="K297" s="158">
        <v>9786176794943</v>
      </c>
      <c r="L297" s="159">
        <v>2018</v>
      </c>
      <c r="M297" s="159" t="s">
        <v>2545</v>
      </c>
      <c r="N297" s="160" t="s">
        <v>2546</v>
      </c>
      <c r="O297" s="161" t="s">
        <v>3589</v>
      </c>
      <c r="P297" s="162">
        <v>169125</v>
      </c>
      <c r="Q297" s="163" t="s">
        <v>3590</v>
      </c>
      <c r="R297" s="164">
        <v>0.3</v>
      </c>
      <c r="S297" s="165">
        <v>272</v>
      </c>
      <c r="T297" s="157">
        <v>130</v>
      </c>
      <c r="U297" s="166">
        <v>200</v>
      </c>
      <c r="V297" s="165" t="s">
        <v>223</v>
      </c>
      <c r="W297" s="165" t="s">
        <v>77</v>
      </c>
      <c r="X297" s="167"/>
    </row>
    <row r="298" spans="1:38" ht="11.25" customHeight="1" x14ac:dyDescent="0.3">
      <c r="A298" s="151">
        <v>1294</v>
      </c>
      <c r="B298" s="152" t="s">
        <v>3591</v>
      </c>
      <c r="C298" s="153">
        <v>20</v>
      </c>
      <c r="D298" s="154">
        <v>80</v>
      </c>
      <c r="E298" s="155"/>
      <c r="F298" s="156">
        <f t="shared" si="0"/>
        <v>0</v>
      </c>
      <c r="G298" s="157">
        <v>44319</v>
      </c>
      <c r="H298" s="155" t="s">
        <v>2521</v>
      </c>
      <c r="I298" s="152" t="s">
        <v>3342</v>
      </c>
      <c r="J298" s="152" t="str">
        <f>HYPERLINK("https://starylev.com.ua/bookstore/series--kartonky","дитячі картонки")</f>
        <v>дитячі картонки</v>
      </c>
      <c r="K298" s="158">
        <v>9786176791393</v>
      </c>
      <c r="L298" s="159">
        <v>2015</v>
      </c>
      <c r="M298" s="159" t="s">
        <v>2652</v>
      </c>
      <c r="N298" s="160" t="s">
        <v>3592</v>
      </c>
      <c r="O298" s="161" t="s">
        <v>3593</v>
      </c>
      <c r="P298" s="162">
        <v>106091</v>
      </c>
      <c r="Q298" s="163" t="s">
        <v>3594</v>
      </c>
      <c r="R298" s="164">
        <v>0.11</v>
      </c>
      <c r="S298" s="165">
        <v>12</v>
      </c>
      <c r="T298" s="157">
        <v>150</v>
      </c>
      <c r="U298" s="166">
        <v>165</v>
      </c>
      <c r="V298" s="165" t="s">
        <v>3595</v>
      </c>
      <c r="W298" s="165" t="s">
        <v>38</v>
      </c>
      <c r="X298" s="167"/>
    </row>
    <row r="299" spans="1:38" ht="11.25" customHeight="1" x14ac:dyDescent="0.3">
      <c r="A299" s="151">
        <v>1295</v>
      </c>
      <c r="B299" s="168" t="s">
        <v>3596</v>
      </c>
      <c r="C299" s="153">
        <v>5</v>
      </c>
      <c r="D299" s="154">
        <v>220</v>
      </c>
      <c r="E299" s="155"/>
      <c r="F299" s="156">
        <f t="shared" si="0"/>
        <v>0</v>
      </c>
      <c r="G299" s="157" t="s">
        <v>40</v>
      </c>
      <c r="H299" s="155" t="s">
        <v>2521</v>
      </c>
      <c r="I299" s="168" t="s">
        <v>3597</v>
      </c>
      <c r="J299" s="168" t="s">
        <v>84</v>
      </c>
      <c r="K299" s="158">
        <v>9786176794882</v>
      </c>
      <c r="L299" s="159">
        <v>2018</v>
      </c>
      <c r="M299" s="159" t="s">
        <v>2545</v>
      </c>
      <c r="N299" s="160" t="s">
        <v>85</v>
      </c>
      <c r="O299" s="161" t="s">
        <v>3598</v>
      </c>
      <c r="P299" s="162">
        <v>169126</v>
      </c>
      <c r="Q299" s="163" t="s">
        <v>3599</v>
      </c>
      <c r="R299" s="164">
        <v>1.05</v>
      </c>
      <c r="S299" s="165">
        <v>388</v>
      </c>
      <c r="T299" s="157">
        <v>170</v>
      </c>
      <c r="U299" s="166">
        <v>235</v>
      </c>
      <c r="V299" s="165" t="s">
        <v>98</v>
      </c>
      <c r="W299" s="165" t="s">
        <v>38</v>
      </c>
      <c r="X299" s="167"/>
    </row>
    <row r="300" spans="1:38" ht="11.25" customHeight="1" x14ac:dyDescent="0.3">
      <c r="A300" s="151">
        <v>1296</v>
      </c>
      <c r="B300" s="152" t="s">
        <v>3600</v>
      </c>
      <c r="C300" s="153">
        <v>5</v>
      </c>
      <c r="D300" s="154">
        <v>400</v>
      </c>
      <c r="E300" s="155"/>
      <c r="F300" s="156">
        <f t="shared" si="0"/>
        <v>0</v>
      </c>
      <c r="G300" s="157" t="s">
        <v>40</v>
      </c>
      <c r="H300" s="155" t="s">
        <v>2521</v>
      </c>
      <c r="I300" s="152" t="s">
        <v>110</v>
      </c>
      <c r="J300" s="152" t="str">
        <f>HYPERLINK("https://starylev.com.ua/bookstore/series--kulinariya","кулінарія")</f>
        <v>кулінарія</v>
      </c>
      <c r="K300" s="158">
        <v>9786176791133</v>
      </c>
      <c r="L300" s="159">
        <v>2015</v>
      </c>
      <c r="M300" s="159" t="s">
        <v>2545</v>
      </c>
      <c r="N300" s="160" t="s">
        <v>111</v>
      </c>
      <c r="O300" s="161" t="s">
        <v>3601</v>
      </c>
      <c r="P300" s="162">
        <v>100987</v>
      </c>
      <c r="Q300" s="163" t="s">
        <v>3602</v>
      </c>
      <c r="R300" s="164">
        <v>1.1100000000000001</v>
      </c>
      <c r="S300" s="165">
        <v>288</v>
      </c>
      <c r="T300" s="157">
        <v>190</v>
      </c>
      <c r="U300" s="166">
        <v>250</v>
      </c>
      <c r="V300" s="165" t="s">
        <v>44</v>
      </c>
      <c r="W300" s="165" t="s">
        <v>38</v>
      </c>
      <c r="X300" s="167"/>
    </row>
    <row r="301" spans="1:38" ht="11.25" customHeight="1" x14ac:dyDescent="0.3">
      <c r="A301" s="151">
        <v>1297</v>
      </c>
      <c r="B301" s="152" t="s">
        <v>3603</v>
      </c>
      <c r="C301" s="153">
        <v>10</v>
      </c>
      <c r="D301" s="154">
        <v>120</v>
      </c>
      <c r="E301" s="155"/>
      <c r="F301" s="156">
        <f t="shared" si="0"/>
        <v>0</v>
      </c>
      <c r="G301" s="157" t="s">
        <v>40</v>
      </c>
      <c r="H301" s="155" t="s">
        <v>2521</v>
      </c>
      <c r="I301" s="152" t="s">
        <v>3604</v>
      </c>
      <c r="J301" s="152" t="str">
        <f>HYPERLINK("https://starylev.com.ua/bookstore/series--hudozhnya-proza","художня проза")</f>
        <v>художня проза</v>
      </c>
      <c r="K301" s="158">
        <v>9786176798941</v>
      </c>
      <c r="L301" s="159" t="s">
        <v>577</v>
      </c>
      <c r="M301" s="159" t="s">
        <v>2545</v>
      </c>
      <c r="N301" s="160" t="s">
        <v>291</v>
      </c>
      <c r="O301" s="161" t="s">
        <v>3605</v>
      </c>
      <c r="P301" s="162">
        <v>146079</v>
      </c>
      <c r="Q301" s="163" t="s">
        <v>3606</v>
      </c>
      <c r="R301" s="164">
        <v>0.28999999999999998</v>
      </c>
      <c r="S301" s="165">
        <v>240</v>
      </c>
      <c r="T301" s="157">
        <v>130</v>
      </c>
      <c r="U301" s="166">
        <v>200</v>
      </c>
      <c r="V301" s="165" t="s">
        <v>223</v>
      </c>
      <c r="W301" s="165" t="s">
        <v>77</v>
      </c>
      <c r="X301" s="167"/>
    </row>
    <row r="302" spans="1:38" ht="11.25" customHeight="1" x14ac:dyDescent="0.3">
      <c r="A302" s="151">
        <v>1298</v>
      </c>
      <c r="B302" s="152" t="s">
        <v>3607</v>
      </c>
      <c r="C302" s="153">
        <v>5</v>
      </c>
      <c r="D302" s="154">
        <v>400</v>
      </c>
      <c r="E302" s="155"/>
      <c r="F302" s="156">
        <f t="shared" si="0"/>
        <v>0</v>
      </c>
      <c r="G302" s="157" t="s">
        <v>30</v>
      </c>
      <c r="H302" s="155" t="s">
        <v>2521</v>
      </c>
      <c r="I302" s="152" t="s">
        <v>1829</v>
      </c>
      <c r="J302" s="152" t="str">
        <f>HYPERLINK("https://starylev.com.ua/bookstore/series--ilyustrovani-istoriyi-ta-kazky","ілюстровані історії та казки")</f>
        <v>ілюстровані історії та казки</v>
      </c>
      <c r="K302" s="158">
        <v>9786176797401</v>
      </c>
      <c r="L302" s="159" t="s">
        <v>2569</v>
      </c>
      <c r="M302" s="159" t="s">
        <v>2598</v>
      </c>
      <c r="N302" s="160" t="s">
        <v>1539</v>
      </c>
      <c r="O302" s="161" t="s">
        <v>3608</v>
      </c>
      <c r="P302" s="162">
        <v>199225</v>
      </c>
      <c r="Q302" s="163" t="s">
        <v>3609</v>
      </c>
      <c r="R302" s="164">
        <v>1.1200000000000001</v>
      </c>
      <c r="S302" s="165">
        <v>192</v>
      </c>
      <c r="T302" s="157">
        <v>240</v>
      </c>
      <c r="U302" s="166">
        <v>270</v>
      </c>
      <c r="V302" s="165" t="s">
        <v>1832</v>
      </c>
      <c r="W302" s="165" t="s">
        <v>38</v>
      </c>
      <c r="X302" s="167"/>
    </row>
    <row r="303" spans="1:38" ht="11.25" customHeight="1" x14ac:dyDescent="0.3">
      <c r="A303" s="151">
        <v>1299</v>
      </c>
      <c r="B303" s="152" t="s">
        <v>3610</v>
      </c>
      <c r="C303" s="153">
        <v>10</v>
      </c>
      <c r="D303" s="154">
        <v>220</v>
      </c>
      <c r="E303" s="155"/>
      <c r="F303" s="156">
        <f t="shared" si="0"/>
        <v>0</v>
      </c>
      <c r="G303" s="157">
        <v>44779</v>
      </c>
      <c r="H303" s="155" t="s">
        <v>2521</v>
      </c>
      <c r="I303" s="152" t="s">
        <v>469</v>
      </c>
      <c r="J303" s="152" t="str">
        <f>HYPERLINK("https://starylev.com.ua/bookstore/series--virshi-dlya-ditey","вірші для дітей")</f>
        <v>вірші для дітей</v>
      </c>
      <c r="K303" s="158">
        <v>9786176796558</v>
      </c>
      <c r="L303" s="159">
        <v>2018</v>
      </c>
      <c r="M303" s="159" t="s">
        <v>2598</v>
      </c>
      <c r="N303" s="160" t="s">
        <v>1572</v>
      </c>
      <c r="O303" s="161" t="s">
        <v>3611</v>
      </c>
      <c r="P303" s="162">
        <v>182912</v>
      </c>
      <c r="Q303" s="163" t="s">
        <v>3612</v>
      </c>
      <c r="R303" s="164">
        <v>0.53800000000000003</v>
      </c>
      <c r="S303" s="165">
        <v>56</v>
      </c>
      <c r="T303" s="157">
        <v>220</v>
      </c>
      <c r="U303" s="166">
        <v>290</v>
      </c>
      <c r="V303" s="165" t="s">
        <v>1177</v>
      </c>
      <c r="W303" s="165" t="s">
        <v>38</v>
      </c>
      <c r="X303" s="167"/>
    </row>
    <row r="304" spans="1:38" ht="11.25" customHeight="1" x14ac:dyDescent="0.3">
      <c r="A304" s="151">
        <v>1300</v>
      </c>
      <c r="B304" s="152" t="s">
        <v>3613</v>
      </c>
      <c r="C304" s="153">
        <v>8</v>
      </c>
      <c r="D304" s="154">
        <v>320</v>
      </c>
      <c r="E304" s="155"/>
      <c r="F304" s="156">
        <f t="shared" si="0"/>
        <v>0</v>
      </c>
      <c r="G304" s="157" t="s">
        <v>40</v>
      </c>
      <c r="H304" s="155" t="s">
        <v>2521</v>
      </c>
      <c r="I304" s="152" t="s">
        <v>3204</v>
      </c>
      <c r="J304" s="152" t="str">
        <f>HYPERLINK("https://starylev.com.ua/bookstore/series--kulinariya","кулінарія")</f>
        <v>кулінарія</v>
      </c>
      <c r="K304" s="158">
        <v>9786176790099</v>
      </c>
      <c r="L304" s="159">
        <v>2013</v>
      </c>
      <c r="M304" s="159" t="s">
        <v>2551</v>
      </c>
      <c r="N304" s="160" t="s">
        <v>3205</v>
      </c>
      <c r="O304" s="161" t="s">
        <v>3614</v>
      </c>
      <c r="P304" s="162">
        <v>68548</v>
      </c>
      <c r="Q304" s="163" t="s">
        <v>3615</v>
      </c>
      <c r="R304" s="164">
        <v>0.82</v>
      </c>
      <c r="S304" s="165">
        <v>192</v>
      </c>
      <c r="T304" s="157">
        <v>205</v>
      </c>
      <c r="U304" s="166">
        <v>240</v>
      </c>
      <c r="V304" s="165" t="s">
        <v>1286</v>
      </c>
      <c r="W304" s="165" t="s">
        <v>38</v>
      </c>
      <c r="X304" s="167"/>
    </row>
    <row r="305" spans="1:38" ht="11.25" customHeight="1" x14ac:dyDescent="0.3">
      <c r="A305" s="151">
        <v>1301</v>
      </c>
      <c r="B305" s="152" t="s">
        <v>3616</v>
      </c>
      <c r="C305" s="153">
        <v>10</v>
      </c>
      <c r="D305" s="154">
        <v>180</v>
      </c>
      <c r="E305" s="155"/>
      <c r="F305" s="156">
        <f t="shared" si="0"/>
        <v>0</v>
      </c>
      <c r="G305" s="157">
        <v>44539</v>
      </c>
      <c r="H305" s="155" t="s">
        <v>2521</v>
      </c>
      <c r="I305" s="168" t="s">
        <v>3617</v>
      </c>
      <c r="J305" s="152" t="str">
        <f>HYPERLINK("https://starylev.com.ua/bookstore/series--knygy-dlya-pidlitkiv","книжки для підлітків")</f>
        <v>книжки для підлітків</v>
      </c>
      <c r="K305" s="158">
        <v>9786176793076</v>
      </c>
      <c r="L305" s="159">
        <v>2018</v>
      </c>
      <c r="M305" s="159" t="s">
        <v>2598</v>
      </c>
      <c r="N305" s="160" t="s">
        <v>2661</v>
      </c>
      <c r="O305" s="161" t="s">
        <v>3618</v>
      </c>
      <c r="P305" s="162">
        <v>183166</v>
      </c>
      <c r="Q305" s="163" t="s">
        <v>3619</v>
      </c>
      <c r="R305" s="164">
        <v>0.44</v>
      </c>
      <c r="S305" s="165">
        <v>384</v>
      </c>
      <c r="T305" s="157">
        <v>145</v>
      </c>
      <c r="U305" s="166">
        <v>200</v>
      </c>
      <c r="V305" s="165" t="s">
        <v>132</v>
      </c>
      <c r="W305" s="165" t="s">
        <v>77</v>
      </c>
      <c r="X305" s="167"/>
    </row>
    <row r="306" spans="1:38" ht="11.25" customHeight="1" x14ac:dyDescent="0.3">
      <c r="A306" s="151">
        <v>1302</v>
      </c>
      <c r="B306" s="152" t="s">
        <v>3620</v>
      </c>
      <c r="C306" s="153">
        <v>10</v>
      </c>
      <c r="D306" s="154">
        <v>250</v>
      </c>
      <c r="E306" s="155"/>
      <c r="F306" s="156">
        <f t="shared" si="0"/>
        <v>0</v>
      </c>
      <c r="G306" s="157" t="s">
        <v>40</v>
      </c>
      <c r="H306" s="155" t="s">
        <v>2521</v>
      </c>
      <c r="I306" s="152" t="s">
        <v>3621</v>
      </c>
      <c r="J306" s="152" t="str">
        <f>HYPERLINK("https://starylev.com.ua/bookstore/series--kulinariya","кулінарія")</f>
        <v>кулінарія</v>
      </c>
      <c r="K306" s="158">
        <v>9786176795315</v>
      </c>
      <c r="L306" s="159" t="s">
        <v>2569</v>
      </c>
      <c r="M306" s="159" t="s">
        <v>2672</v>
      </c>
      <c r="N306" s="160" t="s">
        <v>101</v>
      </c>
      <c r="O306" s="161" t="s">
        <v>3622</v>
      </c>
      <c r="P306" s="162">
        <v>186165</v>
      </c>
      <c r="Q306" s="163" t="s">
        <v>3623</v>
      </c>
      <c r="R306" s="164">
        <v>0.6</v>
      </c>
      <c r="S306" s="165">
        <v>256</v>
      </c>
      <c r="T306" s="157">
        <v>165</v>
      </c>
      <c r="U306" s="166">
        <v>215</v>
      </c>
      <c r="V306" s="165" t="s">
        <v>108</v>
      </c>
      <c r="W306" s="165" t="s">
        <v>38</v>
      </c>
      <c r="X306" s="167"/>
    </row>
    <row r="307" spans="1:38" ht="11.25" customHeight="1" x14ac:dyDescent="0.3">
      <c r="A307" s="151">
        <v>1303</v>
      </c>
      <c r="B307" s="152" t="s">
        <v>3624</v>
      </c>
      <c r="C307" s="153">
        <v>8</v>
      </c>
      <c r="D307" s="154">
        <v>320</v>
      </c>
      <c r="E307" s="155"/>
      <c r="F307" s="156">
        <f t="shared" si="0"/>
        <v>0</v>
      </c>
      <c r="G307" s="157" t="s">
        <v>40</v>
      </c>
      <c r="H307" s="155" t="s">
        <v>2521</v>
      </c>
      <c r="I307" s="152" t="s">
        <v>3625</v>
      </c>
      <c r="J307" s="152" t="str">
        <f>HYPERLINK("https://starylev.com.ua/bookstore/series--mystectvo-i-kultura","мистецтво і культура")</f>
        <v>мистецтво і культура</v>
      </c>
      <c r="K307" s="158">
        <v>9786176795629</v>
      </c>
      <c r="L307" s="159">
        <v>2018</v>
      </c>
      <c r="M307" s="159" t="s">
        <v>2522</v>
      </c>
      <c r="N307" s="160" t="s">
        <v>3626</v>
      </c>
      <c r="O307" s="161" t="s">
        <v>3627</v>
      </c>
      <c r="P307" s="162">
        <v>180274</v>
      </c>
      <c r="Q307" s="163" t="s">
        <v>3628</v>
      </c>
      <c r="R307" s="164">
        <v>0.64</v>
      </c>
      <c r="S307" s="165">
        <v>608</v>
      </c>
      <c r="T307" s="157">
        <v>145</v>
      </c>
      <c r="U307" s="166">
        <v>200</v>
      </c>
      <c r="V307" s="165" t="s">
        <v>132</v>
      </c>
      <c r="W307" s="165" t="s">
        <v>38</v>
      </c>
      <c r="X307" s="167"/>
    </row>
    <row r="308" spans="1:38" ht="11.25" customHeight="1" x14ac:dyDescent="0.3">
      <c r="A308" s="151">
        <v>1304</v>
      </c>
      <c r="B308" s="152" t="s">
        <v>3629</v>
      </c>
      <c r="C308" s="153">
        <v>10</v>
      </c>
      <c r="D308" s="154">
        <v>120</v>
      </c>
      <c r="E308" s="155"/>
      <c r="F308" s="156">
        <f t="shared" si="0"/>
        <v>0</v>
      </c>
      <c r="G308" s="157" t="s">
        <v>2482</v>
      </c>
      <c r="H308" s="155" t="s">
        <v>2521</v>
      </c>
      <c r="I308" s="168" t="s">
        <v>3630</v>
      </c>
      <c r="J308" s="152" t="str">
        <f>HYPERLINK("https://starylev.com.ua/bookstore/series--knygy-dlya-pidlitkiv","книжки для підлітків")</f>
        <v>книжки для підлітків</v>
      </c>
      <c r="K308" s="158">
        <v>9786176794011</v>
      </c>
      <c r="L308" s="159">
        <v>2017</v>
      </c>
      <c r="M308" s="159" t="s">
        <v>2551</v>
      </c>
      <c r="N308" s="160" t="s">
        <v>1129</v>
      </c>
      <c r="O308" s="161" t="s">
        <v>3631</v>
      </c>
      <c r="P308" s="162">
        <v>155998</v>
      </c>
      <c r="Q308" s="163" t="s">
        <v>3632</v>
      </c>
      <c r="R308" s="164">
        <v>0.38</v>
      </c>
      <c r="S308" s="165">
        <v>336</v>
      </c>
      <c r="T308" s="157">
        <v>130</v>
      </c>
      <c r="U308" s="166">
        <v>200</v>
      </c>
      <c r="V308" s="165" t="s">
        <v>223</v>
      </c>
      <c r="W308" s="165" t="s">
        <v>77</v>
      </c>
      <c r="X308" s="167"/>
    </row>
    <row r="309" spans="1:38" ht="11.25" customHeight="1" x14ac:dyDescent="0.3">
      <c r="A309" s="151">
        <v>1305</v>
      </c>
      <c r="B309" s="152" t="s">
        <v>3633</v>
      </c>
      <c r="C309" s="153">
        <v>8</v>
      </c>
      <c r="D309" s="154">
        <v>150</v>
      </c>
      <c r="E309" s="155"/>
      <c r="F309" s="156">
        <f t="shared" si="0"/>
        <v>0</v>
      </c>
      <c r="G309" s="157" t="s">
        <v>40</v>
      </c>
      <c r="H309" s="155" t="s">
        <v>2521</v>
      </c>
      <c r="I309" s="152" t="s">
        <v>2969</v>
      </c>
      <c r="J309" s="152" t="str">
        <f>HYPERLINK("https://starylev.com.ua/bookstore/series--korotka-proza-ta-eseyistyka","коротка проза та есеїстика")</f>
        <v>коротка проза та есеїстика</v>
      </c>
      <c r="K309" s="158">
        <v>9786176796787</v>
      </c>
      <c r="L309" s="159" t="s">
        <v>2569</v>
      </c>
      <c r="M309" s="159" t="s">
        <v>1846</v>
      </c>
      <c r="N309" s="160" t="s">
        <v>474</v>
      </c>
      <c r="O309" s="161" t="s">
        <v>3634</v>
      </c>
      <c r="P309" s="162">
        <v>143056</v>
      </c>
      <c r="Q309" s="163" t="s">
        <v>3635</v>
      </c>
      <c r="R309" s="164">
        <v>0.52</v>
      </c>
      <c r="S309" s="165">
        <v>400</v>
      </c>
      <c r="T309" s="157">
        <v>145</v>
      </c>
      <c r="U309" s="166">
        <v>200</v>
      </c>
      <c r="V309" s="165" t="s">
        <v>132</v>
      </c>
      <c r="W309" s="165" t="s">
        <v>77</v>
      </c>
      <c r="X309" s="167"/>
    </row>
    <row r="310" spans="1:38" ht="11.25" customHeight="1" x14ac:dyDescent="0.3">
      <c r="A310" s="151">
        <v>1306</v>
      </c>
      <c r="B310" s="169" t="s">
        <v>3636</v>
      </c>
      <c r="C310" s="153">
        <v>10</v>
      </c>
      <c r="D310" s="178">
        <v>200</v>
      </c>
      <c r="E310" s="155"/>
      <c r="F310" s="156">
        <f t="shared" si="0"/>
        <v>0</v>
      </c>
      <c r="G310" s="172" t="s">
        <v>1134</v>
      </c>
      <c r="H310" s="155" t="s">
        <v>2521</v>
      </c>
      <c r="I310" s="168" t="s">
        <v>3637</v>
      </c>
      <c r="J310" s="168" t="s">
        <v>1128</v>
      </c>
      <c r="K310" s="158">
        <v>9786176791560</v>
      </c>
      <c r="L310" s="159">
        <v>2015</v>
      </c>
      <c r="M310" s="159" t="s">
        <v>2522</v>
      </c>
      <c r="N310" s="160" t="s">
        <v>2793</v>
      </c>
      <c r="O310" s="161" t="s">
        <v>3638</v>
      </c>
      <c r="P310" s="162">
        <v>110067</v>
      </c>
      <c r="Q310" s="163" t="s">
        <v>3639</v>
      </c>
      <c r="R310" s="164">
        <v>0.46500000000000002</v>
      </c>
      <c r="S310" s="165">
        <v>144</v>
      </c>
      <c r="T310" s="157">
        <v>170</v>
      </c>
      <c r="U310" s="166">
        <v>215</v>
      </c>
      <c r="V310" s="165" t="s">
        <v>1201</v>
      </c>
      <c r="W310" s="165" t="s">
        <v>38</v>
      </c>
      <c r="X310" s="167"/>
      <c r="Y310" s="167"/>
      <c r="Z310" s="167"/>
      <c r="AA310" s="167"/>
      <c r="AB310" s="167"/>
      <c r="AC310" s="167"/>
      <c r="AD310" s="167"/>
      <c r="AE310" s="167"/>
      <c r="AF310" s="167"/>
      <c r="AG310" s="167"/>
      <c r="AH310" s="167"/>
      <c r="AI310" s="167"/>
      <c r="AJ310" s="167"/>
      <c r="AK310" s="167"/>
      <c r="AL310" s="167"/>
    </row>
    <row r="311" spans="1:38" ht="11.25" customHeight="1" x14ac:dyDescent="0.3">
      <c r="A311" s="151">
        <v>1307</v>
      </c>
      <c r="B311" s="169" t="s">
        <v>3640</v>
      </c>
      <c r="C311" s="153">
        <v>8</v>
      </c>
      <c r="D311" s="179">
        <v>150</v>
      </c>
      <c r="E311" s="155"/>
      <c r="F311" s="156">
        <f t="shared" si="0"/>
        <v>0</v>
      </c>
      <c r="G311" s="157" t="s">
        <v>40</v>
      </c>
      <c r="H311" s="155" t="s">
        <v>2521</v>
      </c>
      <c r="I311" s="168" t="s">
        <v>3641</v>
      </c>
      <c r="J311" s="168" t="s">
        <v>290</v>
      </c>
      <c r="K311" s="158">
        <v>9786176795292</v>
      </c>
      <c r="L311" s="159">
        <v>2018</v>
      </c>
      <c r="M311" s="159" t="s">
        <v>1846</v>
      </c>
      <c r="N311" s="160" t="s">
        <v>291</v>
      </c>
      <c r="O311" s="161" t="s">
        <v>3642</v>
      </c>
      <c r="P311" s="162">
        <v>173329</v>
      </c>
      <c r="Q311" s="163" t="s">
        <v>3643</v>
      </c>
      <c r="R311" s="164">
        <v>0.56000000000000005</v>
      </c>
      <c r="S311" s="165">
        <v>576</v>
      </c>
      <c r="T311" s="157">
        <v>130</v>
      </c>
      <c r="U311" s="166">
        <v>200</v>
      </c>
      <c r="V311" s="165" t="s">
        <v>223</v>
      </c>
      <c r="W311" s="165" t="s">
        <v>77</v>
      </c>
      <c r="X311" s="167"/>
      <c r="Y311" s="167"/>
      <c r="Z311" s="167"/>
      <c r="AA311" s="167"/>
      <c r="AB311" s="167"/>
      <c r="AC311" s="167"/>
      <c r="AD311" s="167"/>
      <c r="AE311" s="167"/>
      <c r="AF311" s="167"/>
      <c r="AG311" s="167"/>
      <c r="AH311" s="167"/>
      <c r="AI311" s="167"/>
      <c r="AJ311" s="167"/>
      <c r="AK311" s="167"/>
      <c r="AL311" s="167"/>
    </row>
    <row r="312" spans="1:38" ht="11.25" customHeight="1" x14ac:dyDescent="0.3">
      <c r="A312" s="151">
        <v>1308</v>
      </c>
      <c r="B312" s="152" t="s">
        <v>3644</v>
      </c>
      <c r="C312" s="153">
        <v>20</v>
      </c>
      <c r="D312" s="180">
        <v>100</v>
      </c>
      <c r="E312" s="155"/>
      <c r="F312" s="156">
        <f t="shared" si="0"/>
        <v>0</v>
      </c>
      <c r="G312" s="157" t="s">
        <v>40</v>
      </c>
      <c r="H312" s="155" t="s">
        <v>2521</v>
      </c>
      <c r="I312" s="168" t="s">
        <v>3645</v>
      </c>
      <c r="J312" s="152" t="str">
        <f t="shared" ref="J312:J313" si="26">HYPERLINK("https://starylev.com.ua/bookstore/series--hudozhnya-proza","художня проза")</f>
        <v>художня проза</v>
      </c>
      <c r="K312" s="158">
        <v>9786176793854</v>
      </c>
      <c r="L312" s="159">
        <v>2017</v>
      </c>
      <c r="M312" s="159" t="s">
        <v>2652</v>
      </c>
      <c r="N312" s="160" t="s">
        <v>615</v>
      </c>
      <c r="O312" s="161" t="s">
        <v>3646</v>
      </c>
      <c r="P312" s="162">
        <v>158810</v>
      </c>
      <c r="Q312" s="163" t="s">
        <v>3647</v>
      </c>
      <c r="R312" s="164">
        <v>0.2</v>
      </c>
      <c r="S312" s="165">
        <v>112</v>
      </c>
      <c r="T312" s="157">
        <v>130</v>
      </c>
      <c r="U312" s="166">
        <v>200</v>
      </c>
      <c r="V312" s="165" t="s">
        <v>223</v>
      </c>
      <c r="W312" s="165" t="s">
        <v>77</v>
      </c>
      <c r="X312" s="167"/>
    </row>
    <row r="313" spans="1:38" ht="11.25" customHeight="1" x14ac:dyDescent="0.3">
      <c r="A313" s="151">
        <v>1309</v>
      </c>
      <c r="B313" s="152" t="s">
        <v>3648</v>
      </c>
      <c r="C313" s="153">
        <v>10</v>
      </c>
      <c r="D313" s="154">
        <v>200</v>
      </c>
      <c r="E313" s="155"/>
      <c r="F313" s="156">
        <f t="shared" si="0"/>
        <v>0</v>
      </c>
      <c r="G313" s="157" t="s">
        <v>40</v>
      </c>
      <c r="H313" s="155" t="s">
        <v>2521</v>
      </c>
      <c r="I313" s="168" t="s">
        <v>3649</v>
      </c>
      <c r="J313" s="152" t="str">
        <f t="shared" si="26"/>
        <v>художня проза</v>
      </c>
      <c r="K313" s="158">
        <v>9786176794158</v>
      </c>
      <c r="L313" s="159">
        <v>2017</v>
      </c>
      <c r="M313" s="159" t="s">
        <v>2652</v>
      </c>
      <c r="N313" s="160" t="s">
        <v>878</v>
      </c>
      <c r="O313" s="161" t="s">
        <v>3650</v>
      </c>
      <c r="P313" s="162">
        <v>158808</v>
      </c>
      <c r="Q313" s="163" t="s">
        <v>3651</v>
      </c>
      <c r="R313" s="164">
        <v>0.52</v>
      </c>
      <c r="S313" s="165">
        <v>520</v>
      </c>
      <c r="T313" s="157">
        <v>130</v>
      </c>
      <c r="U313" s="166">
        <v>200</v>
      </c>
      <c r="V313" s="165" t="s">
        <v>223</v>
      </c>
      <c r="W313" s="165" t="s">
        <v>77</v>
      </c>
      <c r="X313" s="167"/>
    </row>
    <row r="314" spans="1:38" ht="11.25" customHeight="1" x14ac:dyDescent="0.3">
      <c r="A314" s="151">
        <v>1310</v>
      </c>
      <c r="B314" s="169" t="s">
        <v>3652</v>
      </c>
      <c r="C314" s="153">
        <v>10</v>
      </c>
      <c r="D314" s="181">
        <v>70</v>
      </c>
      <c r="E314" s="155"/>
      <c r="F314" s="156">
        <f t="shared" si="0"/>
        <v>0</v>
      </c>
      <c r="G314" s="157" t="s">
        <v>40</v>
      </c>
      <c r="H314" s="155" t="s">
        <v>2521</v>
      </c>
      <c r="I314" s="168" t="s">
        <v>3653</v>
      </c>
      <c r="J314" s="168" t="s">
        <v>274</v>
      </c>
      <c r="K314" s="158">
        <v>9786176794653</v>
      </c>
      <c r="L314" s="159">
        <v>2017</v>
      </c>
      <c r="M314" s="159" t="s">
        <v>1584</v>
      </c>
      <c r="N314" s="160" t="s">
        <v>474</v>
      </c>
      <c r="O314" s="161" t="s">
        <v>3654</v>
      </c>
      <c r="P314" s="162">
        <v>166941</v>
      </c>
      <c r="Q314" s="163" t="s">
        <v>3655</v>
      </c>
      <c r="R314" s="164">
        <v>0.28000000000000003</v>
      </c>
      <c r="S314" s="165">
        <v>232</v>
      </c>
      <c r="T314" s="157">
        <v>130</v>
      </c>
      <c r="U314" s="166">
        <v>200</v>
      </c>
      <c r="V314" s="165" t="s">
        <v>223</v>
      </c>
      <c r="W314" s="165" t="s">
        <v>77</v>
      </c>
      <c r="X314" s="167"/>
      <c r="Y314" s="167"/>
      <c r="Z314" s="167"/>
      <c r="AA314" s="167"/>
      <c r="AB314" s="167"/>
      <c r="AC314" s="167"/>
      <c r="AD314" s="167"/>
      <c r="AE314" s="167"/>
      <c r="AF314" s="167"/>
      <c r="AG314" s="167"/>
      <c r="AH314" s="167"/>
      <c r="AI314" s="167"/>
      <c r="AJ314" s="167"/>
      <c r="AK314" s="167"/>
      <c r="AL314" s="167"/>
    </row>
    <row r="315" spans="1:38" ht="11.25" customHeight="1" x14ac:dyDescent="0.3">
      <c r="A315" s="151">
        <v>1311</v>
      </c>
      <c r="B315" s="152" t="s">
        <v>3656</v>
      </c>
      <c r="C315" s="153">
        <v>5</v>
      </c>
      <c r="D315" s="180">
        <v>350</v>
      </c>
      <c r="E315" s="155"/>
      <c r="F315" s="156">
        <f t="shared" si="0"/>
        <v>0</v>
      </c>
      <c r="G315" s="157">
        <v>44539</v>
      </c>
      <c r="H315" s="155" t="s">
        <v>2521</v>
      </c>
      <c r="I315" s="152" t="s">
        <v>3657</v>
      </c>
      <c r="J315" s="152" t="str">
        <f t="shared" ref="J315:J316" si="27">HYPERLINK("https://starylev.com.ua/bookstore/series--knygy-rozglyadalky-vimmelbuhy","дитячі книжки-розглядалки")</f>
        <v>дитячі книжки-розглядалки</v>
      </c>
      <c r="K315" s="158">
        <v>9786176795216</v>
      </c>
      <c r="L315" s="159">
        <v>2018</v>
      </c>
      <c r="M315" s="159" t="s">
        <v>2652</v>
      </c>
      <c r="N315" s="160" t="s">
        <v>1318</v>
      </c>
      <c r="O315" s="161" t="s">
        <v>3658</v>
      </c>
      <c r="P315" s="162">
        <v>173330</v>
      </c>
      <c r="Q315" s="163" t="s">
        <v>3659</v>
      </c>
      <c r="R315" s="164">
        <v>0.73</v>
      </c>
      <c r="S315" s="165">
        <v>64</v>
      </c>
      <c r="T315" s="157">
        <v>240</v>
      </c>
      <c r="U315" s="166">
        <v>295</v>
      </c>
      <c r="V315" s="165" t="s">
        <v>3660</v>
      </c>
      <c r="W315" s="165" t="s">
        <v>38</v>
      </c>
      <c r="X315" s="167"/>
    </row>
    <row r="316" spans="1:38" ht="11.25" customHeight="1" x14ac:dyDescent="0.3">
      <c r="A316" s="151">
        <v>1312</v>
      </c>
      <c r="B316" s="152" t="s">
        <v>3661</v>
      </c>
      <c r="C316" s="153">
        <v>10</v>
      </c>
      <c r="D316" s="180">
        <v>350</v>
      </c>
      <c r="E316" s="155"/>
      <c r="F316" s="156">
        <f t="shared" si="0"/>
        <v>0</v>
      </c>
      <c r="G316" s="157">
        <v>44539</v>
      </c>
      <c r="H316" s="155" t="s">
        <v>2521</v>
      </c>
      <c r="I316" s="152" t="s">
        <v>3657</v>
      </c>
      <c r="J316" s="152" t="str">
        <f t="shared" si="27"/>
        <v>дитячі книжки-розглядалки</v>
      </c>
      <c r="K316" s="158">
        <v>9786176797067</v>
      </c>
      <c r="L316" s="159" t="s">
        <v>2569</v>
      </c>
      <c r="M316" s="159" t="s">
        <v>2570</v>
      </c>
      <c r="N316" s="160" t="s">
        <v>1318</v>
      </c>
      <c r="O316" s="161" t="s">
        <v>3662</v>
      </c>
      <c r="P316" s="162">
        <v>147040</v>
      </c>
      <c r="Q316" s="163" t="s">
        <v>3663</v>
      </c>
      <c r="R316" s="164">
        <v>0.7</v>
      </c>
      <c r="S316" s="165">
        <v>64</v>
      </c>
      <c r="T316" s="157">
        <v>240</v>
      </c>
      <c r="U316" s="166">
        <v>295</v>
      </c>
      <c r="V316" s="165" t="s">
        <v>3660</v>
      </c>
      <c r="W316" s="165" t="s">
        <v>38</v>
      </c>
      <c r="X316" s="167"/>
    </row>
    <row r="317" spans="1:38" ht="11.25" customHeight="1" x14ac:dyDescent="0.3">
      <c r="A317" s="151">
        <v>1313</v>
      </c>
      <c r="B317" s="169" t="s">
        <v>3664</v>
      </c>
      <c r="C317" s="153">
        <v>20</v>
      </c>
      <c r="D317" s="170">
        <v>180</v>
      </c>
      <c r="E317" s="155"/>
      <c r="F317" s="156">
        <f t="shared" si="0"/>
        <v>0</v>
      </c>
      <c r="G317" s="157" t="s">
        <v>40</v>
      </c>
      <c r="H317" s="155" t="s">
        <v>2521</v>
      </c>
      <c r="I317" s="168" t="s">
        <v>3665</v>
      </c>
      <c r="J317" s="168" t="s">
        <v>532</v>
      </c>
      <c r="K317" s="158">
        <v>9789664480076</v>
      </c>
      <c r="L317" s="159" t="s">
        <v>2914</v>
      </c>
      <c r="M317" s="159" t="s">
        <v>2527</v>
      </c>
      <c r="N317" s="160" t="s">
        <v>532</v>
      </c>
      <c r="O317" s="161" t="s">
        <v>3666</v>
      </c>
      <c r="P317" s="162">
        <v>173206</v>
      </c>
      <c r="Q317" s="163" t="s">
        <v>3667</v>
      </c>
      <c r="R317" s="164">
        <v>0.23</v>
      </c>
      <c r="S317" s="165">
        <v>128</v>
      </c>
      <c r="T317" s="157">
        <v>125</v>
      </c>
      <c r="U317" s="166">
        <v>165</v>
      </c>
      <c r="V317" s="165" t="s">
        <v>535</v>
      </c>
      <c r="W317" s="165" t="s">
        <v>38</v>
      </c>
      <c r="X317" s="167"/>
      <c r="Y317" s="167"/>
      <c r="Z317" s="167"/>
      <c r="AA317" s="167"/>
      <c r="AB317" s="167"/>
      <c r="AC317" s="167"/>
      <c r="AD317" s="167"/>
      <c r="AE317" s="167"/>
      <c r="AF317" s="167"/>
      <c r="AG317" s="167"/>
      <c r="AH317" s="167"/>
      <c r="AI317" s="167"/>
      <c r="AJ317" s="167"/>
      <c r="AK317" s="167"/>
      <c r="AL317" s="167"/>
    </row>
    <row r="318" spans="1:38" ht="11.25" customHeight="1" x14ac:dyDescent="0.3">
      <c r="A318" s="151">
        <v>1314</v>
      </c>
      <c r="B318" s="152" t="s">
        <v>3668</v>
      </c>
      <c r="C318" s="153">
        <v>10</v>
      </c>
      <c r="D318" s="180">
        <v>300</v>
      </c>
      <c r="E318" s="155"/>
      <c r="F318" s="156">
        <f t="shared" si="0"/>
        <v>0</v>
      </c>
      <c r="G318" s="157">
        <v>44319</v>
      </c>
      <c r="H318" s="155" t="s">
        <v>2521</v>
      </c>
      <c r="I318" s="168" t="s">
        <v>3669</v>
      </c>
      <c r="J318" s="152" t="str">
        <f>HYPERLINK("https://starylev.com.ua/bookstore/series--knygy-rozglyadalky-vimmelbuhy","дитячі книжки-розглядалки")</f>
        <v>дитячі книжки-розглядалки</v>
      </c>
      <c r="K318" s="158">
        <v>9786176796343</v>
      </c>
      <c r="L318" s="159">
        <v>2018</v>
      </c>
      <c r="M318" s="159" t="s">
        <v>2652</v>
      </c>
      <c r="N318" s="160" t="s">
        <v>1318</v>
      </c>
      <c r="O318" s="161" t="s">
        <v>3670</v>
      </c>
      <c r="P318" s="162">
        <v>176583</v>
      </c>
      <c r="Q318" s="163" t="s">
        <v>3671</v>
      </c>
      <c r="R318" s="164">
        <v>0.74199999999999999</v>
      </c>
      <c r="S318" s="165">
        <v>40</v>
      </c>
      <c r="T318" s="157">
        <v>260</v>
      </c>
      <c r="U318" s="166">
        <v>370</v>
      </c>
      <c r="V318" s="165" t="s">
        <v>3672</v>
      </c>
      <c r="W318" s="165" t="s">
        <v>38</v>
      </c>
      <c r="X318" s="167"/>
    </row>
    <row r="319" spans="1:38" ht="11.25" customHeight="1" x14ac:dyDescent="0.3">
      <c r="A319" s="151">
        <v>1315</v>
      </c>
      <c r="B319" s="152" t="s">
        <v>3673</v>
      </c>
      <c r="C319" s="153">
        <v>20</v>
      </c>
      <c r="D319" s="180">
        <v>150</v>
      </c>
      <c r="E319" s="155"/>
      <c r="F319" s="156">
        <f t="shared" si="0"/>
        <v>0</v>
      </c>
      <c r="G319" s="157">
        <v>44319</v>
      </c>
      <c r="H319" s="155" t="s">
        <v>2521</v>
      </c>
      <c r="I319" s="168" t="s">
        <v>3674</v>
      </c>
      <c r="J319" s="152" t="str">
        <f>HYPERLINK("https://starylev.com.ua/bookstore/series--ilyustrovani-istoriyi-ta-kazky","ілюстровані історії та казки")</f>
        <v>ілюстровані історії та казки</v>
      </c>
      <c r="K319" s="158">
        <v>9786176791263</v>
      </c>
      <c r="L319" s="159">
        <v>2015</v>
      </c>
      <c r="M319" s="159" t="s">
        <v>2551</v>
      </c>
      <c r="N319" s="160" t="s">
        <v>1654</v>
      </c>
      <c r="O319" s="161" t="s">
        <v>3675</v>
      </c>
      <c r="P319" s="162">
        <v>103158</v>
      </c>
      <c r="Q319" s="163" t="s">
        <v>3676</v>
      </c>
      <c r="R319" s="164">
        <v>0.37</v>
      </c>
      <c r="S319" s="165">
        <v>48</v>
      </c>
      <c r="T319" s="157">
        <v>210</v>
      </c>
      <c r="U319" s="166">
        <v>220</v>
      </c>
      <c r="V319" s="165" t="s">
        <v>1434</v>
      </c>
      <c r="W319" s="165" t="s">
        <v>38</v>
      </c>
      <c r="X319" s="167"/>
    </row>
    <row r="320" spans="1:38" ht="11.25" customHeight="1" x14ac:dyDescent="0.3">
      <c r="A320" s="151">
        <v>1316</v>
      </c>
      <c r="B320" s="152" t="s">
        <v>3677</v>
      </c>
      <c r="C320" s="153">
        <v>10</v>
      </c>
      <c r="D320" s="180">
        <v>150</v>
      </c>
      <c r="E320" s="155"/>
      <c r="F320" s="156">
        <f t="shared" si="0"/>
        <v>0</v>
      </c>
      <c r="G320" s="157" t="s">
        <v>40</v>
      </c>
      <c r="H320" s="155" t="s">
        <v>2521</v>
      </c>
      <c r="I320" s="152" t="s">
        <v>2896</v>
      </c>
      <c r="J320" s="152" t="str">
        <f>HYPERLINK("https://starylev.com.ua/bookstore/series--hudozhnya-proza","художня проза")</f>
        <v>художня проза</v>
      </c>
      <c r="K320" s="158">
        <v>9786176798606</v>
      </c>
      <c r="L320" s="159" t="s">
        <v>577</v>
      </c>
      <c r="M320" s="159" t="s">
        <v>1850</v>
      </c>
      <c r="N320" s="160" t="s">
        <v>663</v>
      </c>
      <c r="O320" s="161" t="s">
        <v>3678</v>
      </c>
      <c r="P320" s="162">
        <v>143648</v>
      </c>
      <c r="Q320" s="163" t="s">
        <v>3679</v>
      </c>
      <c r="R320" s="164">
        <v>0.36699999999999999</v>
      </c>
      <c r="S320" s="165">
        <v>352</v>
      </c>
      <c r="T320" s="157">
        <v>130</v>
      </c>
      <c r="U320" s="166">
        <v>200</v>
      </c>
      <c r="V320" s="165" t="s">
        <v>223</v>
      </c>
      <c r="W320" s="165" t="s">
        <v>77</v>
      </c>
      <c r="X320" s="167"/>
    </row>
    <row r="321" spans="1:38" ht="11.25" customHeight="1" x14ac:dyDescent="0.3">
      <c r="A321" s="151">
        <v>1317</v>
      </c>
      <c r="B321" s="152" t="s">
        <v>3680</v>
      </c>
      <c r="C321" s="153">
        <v>10</v>
      </c>
      <c r="D321" s="180">
        <v>180</v>
      </c>
      <c r="E321" s="155"/>
      <c r="F321" s="156">
        <f t="shared" si="0"/>
        <v>0</v>
      </c>
      <c r="G321" s="157" t="s">
        <v>2520</v>
      </c>
      <c r="H321" s="155" t="s">
        <v>2521</v>
      </c>
      <c r="I321" s="168" t="s">
        <v>2900</v>
      </c>
      <c r="J321" s="152" t="str">
        <f>HYPERLINK("https://starylev.com.ua/bookstore/series--knygy-dlya-pidlitkiv","книжки для підлітків")</f>
        <v>книжки для підлітків</v>
      </c>
      <c r="K321" s="158">
        <v>9786176795360</v>
      </c>
      <c r="L321" s="159">
        <v>2018</v>
      </c>
      <c r="M321" s="159" t="s">
        <v>1846</v>
      </c>
      <c r="N321" s="160" t="s">
        <v>2661</v>
      </c>
      <c r="O321" s="161" t="s">
        <v>3681</v>
      </c>
      <c r="P321" s="162">
        <v>173333</v>
      </c>
      <c r="Q321" s="163" t="s">
        <v>3682</v>
      </c>
      <c r="R321" s="164">
        <v>0.39</v>
      </c>
      <c r="S321" s="165">
        <v>328</v>
      </c>
      <c r="T321" s="157">
        <v>145</v>
      </c>
      <c r="U321" s="166">
        <v>200</v>
      </c>
      <c r="V321" s="165" t="s">
        <v>132</v>
      </c>
      <c r="W321" s="165" t="s">
        <v>77</v>
      </c>
      <c r="X321" s="167"/>
    </row>
    <row r="322" spans="1:38" ht="11.25" customHeight="1" x14ac:dyDescent="0.3">
      <c r="A322" s="151">
        <v>1318</v>
      </c>
      <c r="B322" s="152" t="s">
        <v>181</v>
      </c>
      <c r="C322" s="153">
        <v>20</v>
      </c>
      <c r="D322" s="180">
        <v>180</v>
      </c>
      <c r="E322" s="155"/>
      <c r="F322" s="156">
        <f t="shared" si="0"/>
        <v>0</v>
      </c>
      <c r="G322" s="157" t="s">
        <v>40</v>
      </c>
      <c r="H322" s="155" t="s">
        <v>2521</v>
      </c>
      <c r="I322" s="152" t="s">
        <v>182</v>
      </c>
      <c r="J322" s="152" t="str">
        <f>HYPERLINK("https://starylev.com.ua/bookstore/series--biznes-i-samorozvytok","бізнес і саморозвиток")</f>
        <v>бізнес і саморозвиток</v>
      </c>
      <c r="K322" s="158">
        <v>9786176796947</v>
      </c>
      <c r="L322" s="159" t="s">
        <v>2569</v>
      </c>
      <c r="M322" s="159" t="s">
        <v>1846</v>
      </c>
      <c r="N322" s="160" t="s">
        <v>123</v>
      </c>
      <c r="O322" s="161" t="s">
        <v>183</v>
      </c>
      <c r="P322" s="162">
        <v>143667</v>
      </c>
      <c r="Q322" s="163" t="s">
        <v>184</v>
      </c>
      <c r="R322" s="164">
        <v>0.26</v>
      </c>
      <c r="S322" s="165">
        <v>176</v>
      </c>
      <c r="T322" s="157">
        <v>145</v>
      </c>
      <c r="U322" s="166">
        <v>200</v>
      </c>
      <c r="V322" s="165" t="s">
        <v>132</v>
      </c>
      <c r="W322" s="165" t="s">
        <v>77</v>
      </c>
      <c r="X322" s="167"/>
    </row>
    <row r="324" spans="1:38" ht="11.25" customHeight="1" x14ac:dyDescent="0.3">
      <c r="A324" s="151">
        <v>1320</v>
      </c>
      <c r="B324" s="152" t="s">
        <v>3683</v>
      </c>
      <c r="C324" s="153">
        <v>10</v>
      </c>
      <c r="D324" s="180">
        <v>120</v>
      </c>
      <c r="E324" s="155"/>
      <c r="F324" s="156">
        <f t="shared" ref="F324:F393" si="28">D324*E324</f>
        <v>0</v>
      </c>
      <c r="G324" s="157" t="s">
        <v>40</v>
      </c>
      <c r="H324" s="155" t="s">
        <v>2521</v>
      </c>
      <c r="I324" s="168" t="s">
        <v>3684</v>
      </c>
      <c r="J324" s="152" t="str">
        <f>HYPERLINK("https://starylev.com.ua/bookstore/series--hudozhnya-proza","художня проза")</f>
        <v>художня проза</v>
      </c>
      <c r="K324" s="158">
        <v>9786176796589</v>
      </c>
      <c r="L324" s="159" t="s">
        <v>2569</v>
      </c>
      <c r="M324" s="159" t="s">
        <v>1850</v>
      </c>
      <c r="N324" s="160" t="s">
        <v>291</v>
      </c>
      <c r="O324" s="161" t="s">
        <v>3685</v>
      </c>
      <c r="P324" s="162">
        <v>189615</v>
      </c>
      <c r="Q324" s="163" t="s">
        <v>3686</v>
      </c>
      <c r="R324" s="164">
        <v>0.41</v>
      </c>
      <c r="S324" s="165">
        <v>400</v>
      </c>
      <c r="T324" s="157">
        <v>130</v>
      </c>
      <c r="U324" s="166">
        <v>200</v>
      </c>
      <c r="V324" s="165" t="s">
        <v>223</v>
      </c>
      <c r="W324" s="165" t="s">
        <v>77</v>
      </c>
      <c r="X324" s="167"/>
    </row>
    <row r="325" spans="1:38" ht="11.25" customHeight="1" x14ac:dyDescent="0.3">
      <c r="A325" s="151">
        <v>1321</v>
      </c>
      <c r="B325" s="152" t="s">
        <v>3687</v>
      </c>
      <c r="C325" s="153">
        <v>20</v>
      </c>
      <c r="D325" s="154">
        <v>150</v>
      </c>
      <c r="E325" s="155"/>
      <c r="F325" s="156">
        <f t="shared" si="28"/>
        <v>0</v>
      </c>
      <c r="G325" s="157" t="s">
        <v>40</v>
      </c>
      <c r="H325" s="155" t="s">
        <v>2521</v>
      </c>
      <c r="I325" s="152" t="s">
        <v>1471</v>
      </c>
      <c r="J325" s="152" t="str">
        <f>HYPERLINK("https://starylev.com.ua/bookstore/series--poeziya","поезія")</f>
        <v>поезія</v>
      </c>
      <c r="K325" s="158">
        <v>9786176790761</v>
      </c>
      <c r="L325" s="159">
        <v>2014</v>
      </c>
      <c r="M325" s="159" t="s">
        <v>2570</v>
      </c>
      <c r="N325" s="160" t="s">
        <v>532</v>
      </c>
      <c r="O325" s="161" t="s">
        <v>3688</v>
      </c>
      <c r="P325" s="162">
        <v>85674</v>
      </c>
      <c r="Q325" s="163" t="s">
        <v>3689</v>
      </c>
      <c r="R325" s="164">
        <v>0.26</v>
      </c>
      <c r="S325" s="165">
        <v>160</v>
      </c>
      <c r="T325" s="157">
        <v>125</v>
      </c>
      <c r="U325" s="166">
        <v>165</v>
      </c>
      <c r="V325" s="165" t="s">
        <v>535</v>
      </c>
      <c r="W325" s="165" t="s">
        <v>38</v>
      </c>
      <c r="X325" s="167"/>
    </row>
    <row r="326" spans="1:38" ht="11.25" customHeight="1" x14ac:dyDescent="0.3">
      <c r="A326" s="151">
        <v>1322</v>
      </c>
      <c r="B326" s="152" t="s">
        <v>3690</v>
      </c>
      <c r="C326" s="153">
        <v>10</v>
      </c>
      <c r="D326" s="154">
        <v>200</v>
      </c>
      <c r="E326" s="155"/>
      <c r="F326" s="156">
        <f t="shared" si="28"/>
        <v>0</v>
      </c>
      <c r="G326" s="157" t="s">
        <v>40</v>
      </c>
      <c r="H326" s="155" t="s">
        <v>2521</v>
      </c>
      <c r="I326" s="152" t="s">
        <v>3691</v>
      </c>
      <c r="J326" s="152" t="str">
        <f>HYPERLINK("https://starylev.com.ua/bookstore/series--mystectvo-i-kultura","мистецтво і культура")</f>
        <v>мистецтво і культура</v>
      </c>
      <c r="K326" s="158">
        <v>9786176794424</v>
      </c>
      <c r="L326" s="159">
        <v>2017</v>
      </c>
      <c r="M326" s="159" t="s">
        <v>2522</v>
      </c>
      <c r="N326" s="160" t="s">
        <v>67</v>
      </c>
      <c r="O326" s="161" t="s">
        <v>3692</v>
      </c>
      <c r="P326" s="162">
        <v>161294</v>
      </c>
      <c r="Q326" s="163" t="s">
        <v>3693</v>
      </c>
      <c r="R326" s="164">
        <v>0.64</v>
      </c>
      <c r="S326" s="165">
        <v>240</v>
      </c>
      <c r="T326" s="157">
        <v>165</v>
      </c>
      <c r="U326" s="166">
        <v>215</v>
      </c>
      <c r="V326" s="165" t="s">
        <v>108</v>
      </c>
      <c r="W326" s="165" t="s">
        <v>38</v>
      </c>
      <c r="X326" s="167"/>
    </row>
    <row r="327" spans="1:38" ht="11.25" customHeight="1" x14ac:dyDescent="0.3">
      <c r="A327" s="151">
        <v>1323</v>
      </c>
      <c r="B327" s="152" t="s">
        <v>3694</v>
      </c>
      <c r="C327" s="153">
        <v>20</v>
      </c>
      <c r="D327" s="154">
        <v>100</v>
      </c>
      <c r="E327" s="155"/>
      <c r="F327" s="156">
        <f t="shared" si="28"/>
        <v>0</v>
      </c>
      <c r="G327" s="157" t="s">
        <v>2520</v>
      </c>
      <c r="H327" s="155" t="s">
        <v>2521</v>
      </c>
      <c r="I327" s="152" t="s">
        <v>1695</v>
      </c>
      <c r="J327" s="152" t="str">
        <f>HYPERLINK("https://starylev.com.ua/bookstore/series--knygy-dlya-pidlitkiv","книжки для підлітків")</f>
        <v>книжки для підлітків</v>
      </c>
      <c r="K327" s="158">
        <v>9786176793786</v>
      </c>
      <c r="L327" s="159">
        <v>2017</v>
      </c>
      <c r="M327" s="159" t="s">
        <v>1846</v>
      </c>
      <c r="N327" s="160" t="s">
        <v>2546</v>
      </c>
      <c r="O327" s="161" t="s">
        <v>3695</v>
      </c>
      <c r="P327" s="162">
        <v>157770</v>
      </c>
      <c r="Q327" s="163" t="s">
        <v>3696</v>
      </c>
      <c r="R327" s="164">
        <v>0.24</v>
      </c>
      <c r="S327" s="165">
        <v>128</v>
      </c>
      <c r="T327" s="157">
        <v>130</v>
      </c>
      <c r="U327" s="166">
        <v>200</v>
      </c>
      <c r="V327" s="165" t="s">
        <v>223</v>
      </c>
      <c r="W327" s="165" t="s">
        <v>77</v>
      </c>
      <c r="X327" s="167"/>
    </row>
    <row r="328" spans="1:38" ht="11.25" customHeight="1" x14ac:dyDescent="0.3">
      <c r="A328" s="151">
        <v>1324</v>
      </c>
      <c r="B328" s="152" t="s">
        <v>3697</v>
      </c>
      <c r="C328" s="153">
        <v>16</v>
      </c>
      <c r="D328" s="154">
        <v>100</v>
      </c>
      <c r="E328" s="155"/>
      <c r="F328" s="156">
        <f t="shared" si="28"/>
        <v>0</v>
      </c>
      <c r="G328" s="157" t="s">
        <v>40</v>
      </c>
      <c r="H328" s="155" t="s">
        <v>2521</v>
      </c>
      <c r="I328" s="152" t="s">
        <v>3465</v>
      </c>
      <c r="J328" s="152" t="str">
        <f>HYPERLINK("https://starylev.com.ua/bookstore/series--hudozhnya-proza","художня проза")</f>
        <v>художня проза</v>
      </c>
      <c r="K328" s="158">
        <v>9786176795728</v>
      </c>
      <c r="L328" s="159" t="s">
        <v>2569</v>
      </c>
      <c r="M328" s="159" t="s">
        <v>2570</v>
      </c>
      <c r="N328" s="160" t="s">
        <v>663</v>
      </c>
      <c r="O328" s="161" t="s">
        <v>3698</v>
      </c>
      <c r="P328" s="162">
        <v>146416</v>
      </c>
      <c r="Q328" s="163" t="s">
        <v>3699</v>
      </c>
      <c r="R328" s="164">
        <v>0.23</v>
      </c>
      <c r="S328" s="165">
        <v>160</v>
      </c>
      <c r="T328" s="157">
        <v>130</v>
      </c>
      <c r="U328" s="166">
        <v>200</v>
      </c>
      <c r="V328" s="165" t="s">
        <v>223</v>
      </c>
      <c r="W328" s="165" t="s">
        <v>77</v>
      </c>
      <c r="X328" s="167"/>
    </row>
    <row r="329" spans="1:38" ht="11.25" customHeight="1" x14ac:dyDescent="0.3">
      <c r="A329" s="151">
        <v>1325</v>
      </c>
      <c r="B329" s="152" t="s">
        <v>3700</v>
      </c>
      <c r="C329" s="153">
        <v>10</v>
      </c>
      <c r="D329" s="154">
        <v>150</v>
      </c>
      <c r="E329" s="155"/>
      <c r="F329" s="156">
        <f t="shared" si="28"/>
        <v>0</v>
      </c>
      <c r="G329" s="157" t="s">
        <v>40</v>
      </c>
      <c r="H329" s="155" t="s">
        <v>2521</v>
      </c>
      <c r="I329" s="152" t="s">
        <v>3400</v>
      </c>
      <c r="J329" s="152" t="str">
        <f>HYPERLINK("https://starylev.com.ua/bookstore/series--korotka-proza-ta-eseyistyka","коротка проза та есеїстика")</f>
        <v>коротка проза та есеїстика</v>
      </c>
      <c r="K329" s="158">
        <v>9786176792079</v>
      </c>
      <c r="L329" s="159">
        <v>2016</v>
      </c>
      <c r="M329" s="159" t="s">
        <v>2672</v>
      </c>
      <c r="N329" s="160" t="s">
        <v>474</v>
      </c>
      <c r="O329" s="161" t="s">
        <v>3701</v>
      </c>
      <c r="P329" s="162">
        <v>117700</v>
      </c>
      <c r="Q329" s="163" t="s">
        <v>3702</v>
      </c>
      <c r="R329" s="164">
        <v>0.31</v>
      </c>
      <c r="S329" s="165">
        <v>272</v>
      </c>
      <c r="T329" s="157">
        <v>130</v>
      </c>
      <c r="U329" s="166">
        <v>200</v>
      </c>
      <c r="V329" s="165" t="s">
        <v>223</v>
      </c>
      <c r="W329" s="165" t="s">
        <v>77</v>
      </c>
      <c r="X329" s="167"/>
    </row>
    <row r="330" spans="1:38" ht="11.25" customHeight="1" x14ac:dyDescent="0.3">
      <c r="A330" s="151">
        <v>1326</v>
      </c>
      <c r="B330" s="152" t="s">
        <v>3703</v>
      </c>
      <c r="C330" s="153">
        <v>10</v>
      </c>
      <c r="D330" s="180">
        <v>200</v>
      </c>
      <c r="E330" s="155"/>
      <c r="F330" s="156">
        <f t="shared" si="28"/>
        <v>0</v>
      </c>
      <c r="G330" s="157" t="s">
        <v>40</v>
      </c>
      <c r="H330" s="155" t="s">
        <v>2521</v>
      </c>
      <c r="I330" s="152" t="s">
        <v>3022</v>
      </c>
      <c r="J330" s="152" t="str">
        <f>HYPERLINK("https://starylev.com.ua/bookstore/series--hudozhnya-proza","художня проза")</f>
        <v>художня проза</v>
      </c>
      <c r="K330" s="158">
        <v>9786176796039</v>
      </c>
      <c r="L330" s="159" t="s">
        <v>577</v>
      </c>
      <c r="M330" s="159" t="s">
        <v>1846</v>
      </c>
      <c r="N330" s="160" t="s">
        <v>291</v>
      </c>
      <c r="O330" s="161" t="s">
        <v>3704</v>
      </c>
      <c r="P330" s="162">
        <v>146947</v>
      </c>
      <c r="Q330" s="163" t="s">
        <v>3705</v>
      </c>
      <c r="R330" s="164">
        <v>0.3</v>
      </c>
      <c r="S330" s="165">
        <v>256</v>
      </c>
      <c r="T330" s="157">
        <v>130</v>
      </c>
      <c r="U330" s="166">
        <v>200</v>
      </c>
      <c r="V330" s="165" t="s">
        <v>223</v>
      </c>
      <c r="W330" s="165" t="s">
        <v>77</v>
      </c>
      <c r="X330" s="167"/>
    </row>
    <row r="331" spans="1:38" ht="11.25" customHeight="1" x14ac:dyDescent="0.3">
      <c r="A331" s="151">
        <v>1327</v>
      </c>
      <c r="B331" s="152" t="s">
        <v>3706</v>
      </c>
      <c r="C331" s="153">
        <v>10</v>
      </c>
      <c r="D331" s="154">
        <v>150</v>
      </c>
      <c r="E331" s="155"/>
      <c r="F331" s="156">
        <f t="shared" si="28"/>
        <v>0</v>
      </c>
      <c r="G331" s="157">
        <v>44539</v>
      </c>
      <c r="H331" s="155" t="s">
        <v>2521</v>
      </c>
      <c r="I331" s="168" t="s">
        <v>1788</v>
      </c>
      <c r="J331" s="152" t="str">
        <f>HYPERLINK("https://starylev.com.ua/bookstore/series--knygy-dlya-pidlitkiv","книжки для підлітків")</f>
        <v>книжки для підлітків</v>
      </c>
      <c r="K331" s="158">
        <v>9786176793441</v>
      </c>
      <c r="L331" s="159">
        <v>2017</v>
      </c>
      <c r="M331" s="159" t="s">
        <v>1850</v>
      </c>
      <c r="N331" s="160" t="s">
        <v>1129</v>
      </c>
      <c r="O331" s="161" t="s">
        <v>3707</v>
      </c>
      <c r="P331" s="162">
        <v>151101</v>
      </c>
      <c r="Q331" s="163" t="s">
        <v>3708</v>
      </c>
      <c r="R331" s="164">
        <v>0.26</v>
      </c>
      <c r="S331" s="165">
        <v>224</v>
      </c>
      <c r="T331" s="157">
        <v>130</v>
      </c>
      <c r="U331" s="166">
        <v>200</v>
      </c>
      <c r="V331" s="165" t="s">
        <v>223</v>
      </c>
      <c r="W331" s="165" t="s">
        <v>77</v>
      </c>
      <c r="X331" s="167"/>
    </row>
    <row r="332" spans="1:38" ht="11.25" customHeight="1" x14ac:dyDescent="0.3">
      <c r="A332" s="151">
        <v>1328</v>
      </c>
      <c r="B332" s="152" t="s">
        <v>3709</v>
      </c>
      <c r="C332" s="153">
        <v>20</v>
      </c>
      <c r="D332" s="154">
        <v>150</v>
      </c>
      <c r="E332" s="155"/>
      <c r="F332" s="156">
        <f t="shared" si="28"/>
        <v>0</v>
      </c>
      <c r="G332" s="157" t="s">
        <v>40</v>
      </c>
      <c r="H332" s="155" t="s">
        <v>2521</v>
      </c>
      <c r="I332" s="152" t="s">
        <v>980</v>
      </c>
      <c r="J332" s="152" t="str">
        <f>HYPERLINK("https://starylev.com.ua/bookstore/series--poeziya","поезія")</f>
        <v>поезія</v>
      </c>
      <c r="K332" s="158">
        <v>9786176796657</v>
      </c>
      <c r="L332" s="159" t="s">
        <v>2569</v>
      </c>
      <c r="M332" s="159" t="s">
        <v>2545</v>
      </c>
      <c r="N332" s="160" t="s">
        <v>532</v>
      </c>
      <c r="O332" s="161" t="s">
        <v>3710</v>
      </c>
      <c r="P332" s="162">
        <v>190435</v>
      </c>
      <c r="Q332" s="163" t="s">
        <v>3711</v>
      </c>
      <c r="R332" s="164">
        <v>0.24</v>
      </c>
      <c r="S332" s="165">
        <v>96</v>
      </c>
      <c r="T332" s="157">
        <v>125</v>
      </c>
      <c r="U332" s="166">
        <v>165</v>
      </c>
      <c r="V332" s="165" t="s">
        <v>535</v>
      </c>
      <c r="W332" s="165" t="s">
        <v>38</v>
      </c>
      <c r="X332" s="167"/>
    </row>
    <row r="333" spans="1:38" ht="11.25" customHeight="1" x14ac:dyDescent="0.3">
      <c r="A333" s="151">
        <v>1329</v>
      </c>
      <c r="B333" s="152" t="s">
        <v>3712</v>
      </c>
      <c r="C333" s="153">
        <v>10</v>
      </c>
      <c r="D333" s="154">
        <v>200</v>
      </c>
      <c r="E333" s="155"/>
      <c r="F333" s="156">
        <f t="shared" si="28"/>
        <v>0</v>
      </c>
      <c r="G333" s="157">
        <v>44319</v>
      </c>
      <c r="H333" s="155" t="s">
        <v>2521</v>
      </c>
      <c r="I333" s="152" t="s">
        <v>1557</v>
      </c>
      <c r="J333" s="152" t="str">
        <f>HYPERLINK("https://starylev.com.ua/bookstore/series--knygy-kartynky","дитячі книжки-картинки")</f>
        <v>дитячі книжки-картинки</v>
      </c>
      <c r="K333" s="158">
        <v>9786176794929</v>
      </c>
      <c r="L333" s="159">
        <v>2018</v>
      </c>
      <c r="M333" s="159" t="s">
        <v>2551</v>
      </c>
      <c r="N333" s="160" t="s">
        <v>1239</v>
      </c>
      <c r="O333" s="161" t="s">
        <v>3713</v>
      </c>
      <c r="P333" s="162">
        <v>173334</v>
      </c>
      <c r="Q333" s="163" t="s">
        <v>3714</v>
      </c>
      <c r="R333" s="164">
        <v>0.44</v>
      </c>
      <c r="S333" s="165">
        <v>44</v>
      </c>
      <c r="T333" s="157">
        <v>220</v>
      </c>
      <c r="U333" s="166">
        <v>290</v>
      </c>
      <c r="V333" s="165" t="s">
        <v>1177</v>
      </c>
      <c r="W333" s="165" t="s">
        <v>38</v>
      </c>
      <c r="X333" s="167"/>
    </row>
    <row r="334" spans="1:38" ht="11.25" customHeight="1" x14ac:dyDescent="0.3">
      <c r="A334" s="151">
        <v>1330</v>
      </c>
      <c r="B334" s="152" t="s">
        <v>3715</v>
      </c>
      <c r="C334" s="153">
        <v>5</v>
      </c>
      <c r="D334" s="154">
        <v>250</v>
      </c>
      <c r="E334" s="155"/>
      <c r="F334" s="156">
        <f t="shared" si="28"/>
        <v>0</v>
      </c>
      <c r="G334" s="157" t="s">
        <v>30</v>
      </c>
      <c r="H334" s="155" t="s">
        <v>2521</v>
      </c>
      <c r="I334" s="152" t="s">
        <v>3716</v>
      </c>
      <c r="J334" s="152" t="str">
        <f>HYPERLINK("https://starylev.com.ua/bookstore/tag--178","дитячі пізнавальні книжки")</f>
        <v>дитячі пізнавальні книжки</v>
      </c>
      <c r="K334" s="158">
        <v>9786176797524</v>
      </c>
      <c r="L334" s="159" t="s">
        <v>577</v>
      </c>
      <c r="M334" s="159" t="s">
        <v>1850</v>
      </c>
      <c r="N334" s="160" t="s">
        <v>1129</v>
      </c>
      <c r="O334" s="161" t="s">
        <v>3717</v>
      </c>
      <c r="P334" s="162">
        <v>142949</v>
      </c>
      <c r="Q334" s="163" t="s">
        <v>3718</v>
      </c>
      <c r="R334" s="164">
        <v>0.96499999999999997</v>
      </c>
      <c r="S334" s="165">
        <v>368</v>
      </c>
      <c r="T334" s="157">
        <v>170</v>
      </c>
      <c r="U334" s="166">
        <v>215</v>
      </c>
      <c r="V334" s="165" t="s">
        <v>1201</v>
      </c>
      <c r="W334" s="165" t="s">
        <v>38</v>
      </c>
      <c r="X334" s="167"/>
    </row>
    <row r="335" spans="1:38" ht="11.25" customHeight="1" x14ac:dyDescent="0.3">
      <c r="A335" s="151">
        <v>1331</v>
      </c>
      <c r="B335" s="152" t="s">
        <v>3719</v>
      </c>
      <c r="C335" s="153">
        <v>6</v>
      </c>
      <c r="D335" s="154">
        <v>320</v>
      </c>
      <c r="E335" s="155"/>
      <c r="F335" s="156">
        <f t="shared" si="28"/>
        <v>0</v>
      </c>
      <c r="G335" s="157" t="s">
        <v>40</v>
      </c>
      <c r="H335" s="155" t="s">
        <v>2521</v>
      </c>
      <c r="I335" s="152" t="s">
        <v>3204</v>
      </c>
      <c r="J335" s="152" t="str">
        <f>HYPERLINK("https://starylev.com.ua/bookstore/series--kulinariya","кулінарія")</f>
        <v>кулінарія</v>
      </c>
      <c r="K335" s="158">
        <v>9786176792574</v>
      </c>
      <c r="L335" s="159">
        <v>2016</v>
      </c>
      <c r="M335" s="159" t="s">
        <v>1584</v>
      </c>
      <c r="N335" s="160" t="s">
        <v>3205</v>
      </c>
      <c r="O335" s="161" t="s">
        <v>3720</v>
      </c>
      <c r="P335" s="162">
        <v>146464</v>
      </c>
      <c r="Q335" s="163" t="s">
        <v>3721</v>
      </c>
      <c r="R335" s="164">
        <v>1</v>
      </c>
      <c r="S335" s="165">
        <v>480</v>
      </c>
      <c r="T335" s="157">
        <v>170</v>
      </c>
      <c r="U335" s="166">
        <v>215</v>
      </c>
      <c r="V335" s="165" t="s">
        <v>1201</v>
      </c>
      <c r="W335" s="165" t="s">
        <v>38</v>
      </c>
      <c r="X335" s="167"/>
    </row>
    <row r="336" spans="1:38" ht="11.25" customHeight="1" x14ac:dyDescent="0.3">
      <c r="A336" s="151">
        <v>1332</v>
      </c>
      <c r="B336" s="169" t="s">
        <v>3722</v>
      </c>
      <c r="C336" s="153">
        <v>10</v>
      </c>
      <c r="D336" s="170">
        <v>150</v>
      </c>
      <c r="E336" s="155"/>
      <c r="F336" s="156">
        <f t="shared" si="28"/>
        <v>0</v>
      </c>
      <c r="G336" s="157" t="s">
        <v>40</v>
      </c>
      <c r="H336" s="155" t="s">
        <v>2521</v>
      </c>
      <c r="I336" s="168" t="s">
        <v>3367</v>
      </c>
      <c r="J336" s="168" t="s">
        <v>290</v>
      </c>
      <c r="K336" s="158">
        <v>9786176796152</v>
      </c>
      <c r="L336" s="159" t="s">
        <v>2569</v>
      </c>
      <c r="M336" s="159" t="s">
        <v>1846</v>
      </c>
      <c r="N336" s="160" t="s">
        <v>615</v>
      </c>
      <c r="O336" s="161" t="s">
        <v>3723</v>
      </c>
      <c r="P336" s="162">
        <v>143271</v>
      </c>
      <c r="Q336" s="163" t="s">
        <v>3724</v>
      </c>
      <c r="R336" s="164">
        <v>0.43</v>
      </c>
      <c r="S336" s="165">
        <v>432</v>
      </c>
      <c r="T336" s="157">
        <v>130</v>
      </c>
      <c r="U336" s="166">
        <v>200</v>
      </c>
      <c r="V336" s="165" t="s">
        <v>223</v>
      </c>
      <c r="W336" s="165" t="s">
        <v>77</v>
      </c>
      <c r="X336" s="167"/>
      <c r="Y336" s="167"/>
      <c r="Z336" s="167"/>
      <c r="AA336" s="167"/>
      <c r="AB336" s="167"/>
      <c r="AC336" s="167"/>
      <c r="AD336" s="167"/>
      <c r="AE336" s="167"/>
      <c r="AF336" s="167"/>
      <c r="AG336" s="167"/>
      <c r="AH336" s="167"/>
      <c r="AI336" s="167"/>
      <c r="AJ336" s="167"/>
      <c r="AK336" s="167"/>
      <c r="AL336" s="167"/>
    </row>
    <row r="337" spans="1:38" ht="11.25" customHeight="1" x14ac:dyDescent="0.3">
      <c r="A337" s="151">
        <v>1333</v>
      </c>
      <c r="B337" s="152" t="s">
        <v>3725</v>
      </c>
      <c r="C337" s="153">
        <v>20</v>
      </c>
      <c r="D337" s="154">
        <v>150</v>
      </c>
      <c r="E337" s="155"/>
      <c r="F337" s="156">
        <f t="shared" si="28"/>
        <v>0</v>
      </c>
      <c r="G337" s="157" t="s">
        <v>40</v>
      </c>
      <c r="H337" s="155" t="s">
        <v>2521</v>
      </c>
      <c r="I337" s="168" t="s">
        <v>3726</v>
      </c>
      <c r="J337" s="152" t="str">
        <f>HYPERLINK("https://starylev.com.ua/bookstore/series--poeziya","поезія")</f>
        <v>поезія</v>
      </c>
      <c r="K337" s="158">
        <v>9786176794745</v>
      </c>
      <c r="L337" s="159">
        <v>2017</v>
      </c>
      <c r="M337" s="159" t="s">
        <v>1584</v>
      </c>
      <c r="N337" s="160" t="s">
        <v>532</v>
      </c>
      <c r="O337" s="161" t="s">
        <v>3727</v>
      </c>
      <c r="P337" s="162">
        <v>166910</v>
      </c>
      <c r="Q337" s="163" t="s">
        <v>3728</v>
      </c>
      <c r="R337" s="164">
        <v>0.22</v>
      </c>
      <c r="S337" s="165">
        <v>184</v>
      </c>
      <c r="T337" s="157">
        <v>125</v>
      </c>
      <c r="U337" s="166">
        <v>165</v>
      </c>
      <c r="V337" s="165" t="s">
        <v>535</v>
      </c>
      <c r="W337" s="165" t="s">
        <v>38</v>
      </c>
      <c r="X337" s="167"/>
    </row>
    <row r="338" spans="1:38" ht="11.25" customHeight="1" x14ac:dyDescent="0.3">
      <c r="A338" s="151">
        <v>1334</v>
      </c>
      <c r="B338" s="169" t="s">
        <v>3729</v>
      </c>
      <c r="C338" s="153">
        <v>5</v>
      </c>
      <c r="D338" s="179">
        <v>220</v>
      </c>
      <c r="E338" s="155"/>
      <c r="F338" s="156">
        <f t="shared" si="28"/>
        <v>0</v>
      </c>
      <c r="G338" s="172" t="s">
        <v>1315</v>
      </c>
      <c r="H338" s="155" t="s">
        <v>2521</v>
      </c>
      <c r="I338" s="168" t="s">
        <v>3730</v>
      </c>
      <c r="J338" s="168" t="s">
        <v>1317</v>
      </c>
      <c r="K338" s="158">
        <v>9786176795858</v>
      </c>
      <c r="L338" s="159" t="s">
        <v>2569</v>
      </c>
      <c r="M338" s="159" t="s">
        <v>2570</v>
      </c>
      <c r="N338" s="160" t="s">
        <v>1318</v>
      </c>
      <c r="O338" s="161" t="s">
        <v>3731</v>
      </c>
      <c r="P338" s="162">
        <v>146899</v>
      </c>
      <c r="Q338" s="163" t="s">
        <v>3732</v>
      </c>
      <c r="R338" s="164">
        <v>0.69</v>
      </c>
      <c r="S338" s="165">
        <v>26</v>
      </c>
      <c r="T338" s="157">
        <v>240</v>
      </c>
      <c r="U338" s="166">
        <v>290</v>
      </c>
      <c r="V338" s="165" t="s">
        <v>3733</v>
      </c>
      <c r="W338" s="165" t="s">
        <v>38</v>
      </c>
      <c r="X338" s="167"/>
      <c r="Y338" s="167"/>
      <c r="Z338" s="167"/>
      <c r="AA338" s="167"/>
      <c r="AB338" s="167"/>
      <c r="AC338" s="167"/>
      <c r="AD338" s="167"/>
      <c r="AE338" s="167"/>
      <c r="AF338" s="167"/>
      <c r="AG338" s="167"/>
      <c r="AH338" s="167"/>
      <c r="AI338" s="167"/>
      <c r="AJ338" s="167"/>
      <c r="AK338" s="167"/>
      <c r="AL338" s="167"/>
    </row>
    <row r="339" spans="1:38" ht="11.25" customHeight="1" x14ac:dyDescent="0.3">
      <c r="A339" s="151">
        <v>1335</v>
      </c>
      <c r="B339" s="152" t="s">
        <v>3734</v>
      </c>
      <c r="C339" s="153">
        <v>10</v>
      </c>
      <c r="D339" s="154">
        <v>180</v>
      </c>
      <c r="E339" s="155"/>
      <c r="F339" s="156">
        <f t="shared" si="28"/>
        <v>0</v>
      </c>
      <c r="G339" s="157">
        <v>44539</v>
      </c>
      <c r="H339" s="155" t="s">
        <v>2521</v>
      </c>
      <c r="I339" s="168" t="s">
        <v>3735</v>
      </c>
      <c r="J339" s="152" t="str">
        <f>HYPERLINK("https://starylev.com.ua/bookstore/tag--178","дитячі пізнавальні книжки")</f>
        <v>дитячі пізнавальні книжки</v>
      </c>
      <c r="K339" s="158">
        <v>9786176794912</v>
      </c>
      <c r="L339" s="159">
        <v>2018</v>
      </c>
      <c r="M339" s="159" t="s">
        <v>1850</v>
      </c>
      <c r="N339" s="160" t="s">
        <v>2416</v>
      </c>
      <c r="O339" s="161" t="s">
        <v>3736</v>
      </c>
      <c r="P339" s="162">
        <v>169127</v>
      </c>
      <c r="Q339" s="163" t="s">
        <v>3737</v>
      </c>
      <c r="R339" s="164">
        <v>0.43</v>
      </c>
      <c r="S339" s="165">
        <v>136</v>
      </c>
      <c r="T339" s="157">
        <v>170</v>
      </c>
      <c r="U339" s="166">
        <v>215</v>
      </c>
      <c r="V339" s="165" t="s">
        <v>1201</v>
      </c>
      <c r="W339" s="165" t="s">
        <v>38</v>
      </c>
      <c r="X339" s="167"/>
    </row>
    <row r="340" spans="1:38" ht="11.25" customHeight="1" x14ac:dyDescent="0.3">
      <c r="A340" s="151">
        <v>1336</v>
      </c>
      <c r="B340" s="152" t="s">
        <v>3738</v>
      </c>
      <c r="C340" s="153">
        <v>8</v>
      </c>
      <c r="D340" s="154">
        <v>220</v>
      </c>
      <c r="E340" s="155"/>
      <c r="F340" s="156">
        <f t="shared" si="28"/>
        <v>0</v>
      </c>
      <c r="G340" s="157" t="s">
        <v>40</v>
      </c>
      <c r="H340" s="155" t="s">
        <v>2521</v>
      </c>
      <c r="I340" s="152" t="s">
        <v>3739</v>
      </c>
      <c r="J340" s="152" t="str">
        <f>HYPERLINK("https://starylev.com.ua/bookstore/series--korotka-proza-ta-eseyistyka","коротка проза та есеїстика")</f>
        <v>коротка проза та есеїстика</v>
      </c>
      <c r="K340" s="158">
        <v>9786176796817</v>
      </c>
      <c r="L340" s="159" t="s">
        <v>2569</v>
      </c>
      <c r="M340" s="159" t="s">
        <v>1846</v>
      </c>
      <c r="N340" s="160" t="s">
        <v>275</v>
      </c>
      <c r="O340" s="161" t="s">
        <v>3740</v>
      </c>
      <c r="P340" s="162">
        <v>143415</v>
      </c>
      <c r="Q340" s="163" t="s">
        <v>3741</v>
      </c>
      <c r="R340" s="164">
        <v>0.43</v>
      </c>
      <c r="S340" s="165">
        <v>368</v>
      </c>
      <c r="T340" s="157">
        <v>145</v>
      </c>
      <c r="U340" s="166">
        <v>200</v>
      </c>
      <c r="V340" s="165" t="s">
        <v>132</v>
      </c>
      <c r="W340" s="165" t="s">
        <v>77</v>
      </c>
      <c r="X340" s="167"/>
    </row>
    <row r="341" spans="1:38" ht="11.25" customHeight="1" x14ac:dyDescent="0.3">
      <c r="A341" s="151">
        <v>1337</v>
      </c>
      <c r="B341" s="169" t="s">
        <v>3742</v>
      </c>
      <c r="C341" s="153">
        <v>20</v>
      </c>
      <c r="D341" s="181">
        <v>90</v>
      </c>
      <c r="E341" s="155"/>
      <c r="F341" s="156">
        <f t="shared" si="28"/>
        <v>0</v>
      </c>
      <c r="G341" s="172" t="s">
        <v>1134</v>
      </c>
      <c r="H341" s="155" t="s">
        <v>2521</v>
      </c>
      <c r="I341" s="168" t="s">
        <v>3145</v>
      </c>
      <c r="J341" s="168" t="s">
        <v>1128</v>
      </c>
      <c r="K341" s="158">
        <v>9786176797975</v>
      </c>
      <c r="L341" s="159" t="s">
        <v>2544</v>
      </c>
      <c r="M341" s="159" t="s">
        <v>2522</v>
      </c>
      <c r="N341" s="160" t="s">
        <v>213</v>
      </c>
      <c r="O341" s="161" t="s">
        <v>3743</v>
      </c>
      <c r="P341" s="162">
        <v>214668</v>
      </c>
      <c r="Q341" s="163" t="s">
        <v>3744</v>
      </c>
      <c r="R341" s="164">
        <v>0.23</v>
      </c>
      <c r="S341" s="165">
        <v>64</v>
      </c>
      <c r="T341" s="157">
        <v>150</v>
      </c>
      <c r="U341" s="166">
        <v>190</v>
      </c>
      <c r="V341" s="165" t="s">
        <v>53</v>
      </c>
      <c r="W341" s="165" t="s">
        <v>38</v>
      </c>
      <c r="X341" s="167"/>
      <c r="Y341" s="167"/>
      <c r="Z341" s="167"/>
      <c r="AA341" s="167"/>
      <c r="AB341" s="167"/>
      <c r="AC341" s="167"/>
      <c r="AD341" s="167"/>
      <c r="AE341" s="167"/>
      <c r="AF341" s="167"/>
      <c r="AG341" s="167"/>
      <c r="AH341" s="167"/>
      <c r="AI341" s="167"/>
      <c r="AJ341" s="167"/>
      <c r="AK341" s="167"/>
      <c r="AL341" s="167"/>
    </row>
    <row r="342" spans="1:38" ht="11.25" customHeight="1" x14ac:dyDescent="0.3">
      <c r="A342" s="151">
        <v>1338</v>
      </c>
      <c r="B342" s="169" t="s">
        <v>3745</v>
      </c>
      <c r="C342" s="153">
        <v>20</v>
      </c>
      <c r="D342" s="179">
        <v>120</v>
      </c>
      <c r="E342" s="155"/>
      <c r="F342" s="156">
        <f t="shared" si="28"/>
        <v>0</v>
      </c>
      <c r="G342" s="172" t="s">
        <v>1134</v>
      </c>
      <c r="H342" s="155" t="s">
        <v>2521</v>
      </c>
      <c r="I342" s="168" t="s">
        <v>3145</v>
      </c>
      <c r="J342" s="168" t="s">
        <v>1128</v>
      </c>
      <c r="K342" s="158">
        <v>9786176797968</v>
      </c>
      <c r="L342" s="159" t="s">
        <v>2544</v>
      </c>
      <c r="M342" s="159" t="s">
        <v>2652</v>
      </c>
      <c r="N342" s="160" t="s">
        <v>213</v>
      </c>
      <c r="O342" s="161" t="s">
        <v>3746</v>
      </c>
      <c r="P342" s="162">
        <v>210753</v>
      </c>
      <c r="Q342" s="163" t="s">
        <v>3747</v>
      </c>
      <c r="R342" s="164">
        <v>0.23499999999999999</v>
      </c>
      <c r="S342" s="165">
        <v>64</v>
      </c>
      <c r="T342" s="157">
        <v>150</v>
      </c>
      <c r="U342" s="166">
        <v>190</v>
      </c>
      <c r="V342" s="165" t="s">
        <v>53</v>
      </c>
      <c r="W342" s="165" t="s">
        <v>38</v>
      </c>
      <c r="X342" s="167"/>
      <c r="Y342" s="167"/>
      <c r="Z342" s="167"/>
      <c r="AA342" s="167"/>
      <c r="AB342" s="167"/>
      <c r="AC342" s="167"/>
      <c r="AD342" s="167"/>
      <c r="AE342" s="167"/>
      <c r="AF342" s="167"/>
      <c r="AG342" s="167"/>
      <c r="AH342" s="167"/>
      <c r="AI342" s="167"/>
      <c r="AJ342" s="167"/>
      <c r="AK342" s="167"/>
      <c r="AL342" s="167"/>
    </row>
    <row r="343" spans="1:38" ht="11.25" customHeight="1" x14ac:dyDescent="0.3">
      <c r="A343" s="151">
        <v>1339</v>
      </c>
      <c r="B343" s="152" t="s">
        <v>3748</v>
      </c>
      <c r="C343" s="153">
        <v>10</v>
      </c>
      <c r="D343" s="154">
        <v>180</v>
      </c>
      <c r="E343" s="155"/>
      <c r="F343" s="156">
        <f t="shared" si="28"/>
        <v>0</v>
      </c>
      <c r="G343" s="157" t="s">
        <v>40</v>
      </c>
      <c r="H343" s="155" t="s">
        <v>2521</v>
      </c>
      <c r="I343" s="168" t="s">
        <v>964</v>
      </c>
      <c r="J343" s="152" t="str">
        <f>HYPERLINK("https://starylev.com.ua/bookstore/series--poeziya","поезія")</f>
        <v>поезія</v>
      </c>
      <c r="K343" s="158">
        <v>9786176793502</v>
      </c>
      <c r="L343" s="159">
        <v>2017</v>
      </c>
      <c r="M343" s="159" t="s">
        <v>1850</v>
      </c>
      <c r="N343" s="160" t="s">
        <v>532</v>
      </c>
      <c r="O343" s="161" t="s">
        <v>3749</v>
      </c>
      <c r="P343" s="162">
        <v>151102</v>
      </c>
      <c r="Q343" s="163" t="s">
        <v>3750</v>
      </c>
      <c r="R343" s="164">
        <v>0.33</v>
      </c>
      <c r="S343" s="165">
        <v>224</v>
      </c>
      <c r="T343" s="157">
        <v>125</v>
      </c>
      <c r="U343" s="166">
        <v>165</v>
      </c>
      <c r="V343" s="165" t="s">
        <v>535</v>
      </c>
      <c r="W343" s="165" t="s">
        <v>38</v>
      </c>
      <c r="X343" s="167"/>
    </row>
    <row r="344" spans="1:38" ht="11.25" customHeight="1" x14ac:dyDescent="0.3">
      <c r="A344" s="151">
        <v>1340</v>
      </c>
      <c r="B344" s="152" t="s">
        <v>3751</v>
      </c>
      <c r="C344" s="153">
        <v>20</v>
      </c>
      <c r="D344" s="180">
        <v>80</v>
      </c>
      <c r="E344" s="155"/>
      <c r="F344" s="156">
        <f t="shared" si="28"/>
        <v>0</v>
      </c>
      <c r="G344" s="157">
        <v>44539</v>
      </c>
      <c r="H344" s="155" t="s">
        <v>2521</v>
      </c>
      <c r="I344" s="168" t="s">
        <v>3752</v>
      </c>
      <c r="J344" s="152" t="str">
        <f>HYPERLINK("https://starylev.com.ua/bookstore/series--dytyachi-knygy-dlya-chytannya","дитячі книжки для читання")</f>
        <v>дитячі книжки для читання</v>
      </c>
      <c r="K344" s="158">
        <v>9786176794004</v>
      </c>
      <c r="L344" s="159">
        <v>2018</v>
      </c>
      <c r="M344" s="159" t="s">
        <v>2672</v>
      </c>
      <c r="N344" s="160" t="s">
        <v>3753</v>
      </c>
      <c r="O344" s="161" t="s">
        <v>3754</v>
      </c>
      <c r="P344" s="162">
        <v>169128</v>
      </c>
      <c r="Q344" s="163" t="s">
        <v>3755</v>
      </c>
      <c r="R344" s="164">
        <v>0.22</v>
      </c>
      <c r="S344" s="165">
        <v>232</v>
      </c>
      <c r="T344" s="157">
        <v>130</v>
      </c>
      <c r="U344" s="166">
        <v>185</v>
      </c>
      <c r="V344" s="165" t="s">
        <v>301</v>
      </c>
      <c r="W344" s="165" t="s">
        <v>77</v>
      </c>
      <c r="X344" s="167"/>
    </row>
    <row r="345" spans="1:38" ht="11.25" customHeight="1" x14ac:dyDescent="0.3">
      <c r="A345" s="151">
        <v>1341</v>
      </c>
      <c r="B345" s="152" t="s">
        <v>841</v>
      </c>
      <c r="C345" s="153">
        <v>20</v>
      </c>
      <c r="D345" s="154">
        <v>120</v>
      </c>
      <c r="E345" s="155"/>
      <c r="F345" s="156">
        <f t="shared" si="28"/>
        <v>0</v>
      </c>
      <c r="G345" s="157" t="s">
        <v>2482</v>
      </c>
      <c r="H345" s="155" t="s">
        <v>2521</v>
      </c>
      <c r="I345" s="152" t="s">
        <v>3756</v>
      </c>
      <c r="J345" s="152" t="str">
        <f>HYPERLINK("https://starylev.com.ua/bookstore/series--hudozhnya-proza","художня проза")</f>
        <v>художня проза</v>
      </c>
      <c r="K345" s="158">
        <v>9786176792321</v>
      </c>
      <c r="L345" s="159">
        <v>2017</v>
      </c>
      <c r="M345" s="159" t="s">
        <v>2652</v>
      </c>
      <c r="N345" s="160" t="s">
        <v>878</v>
      </c>
      <c r="O345" s="161" t="s">
        <v>843</v>
      </c>
      <c r="P345" s="162">
        <v>158811</v>
      </c>
      <c r="Q345" s="163" t="s">
        <v>844</v>
      </c>
      <c r="R345" s="164">
        <v>0.24</v>
      </c>
      <c r="S345" s="165">
        <v>192</v>
      </c>
      <c r="T345" s="157">
        <v>130</v>
      </c>
      <c r="U345" s="166">
        <v>200</v>
      </c>
      <c r="V345" s="165" t="s">
        <v>223</v>
      </c>
      <c r="W345" s="165" t="s">
        <v>77</v>
      </c>
      <c r="X345" s="167"/>
    </row>
    <row r="346" spans="1:38" ht="11.25" customHeight="1" x14ac:dyDescent="0.3">
      <c r="A346" s="151">
        <v>1342</v>
      </c>
      <c r="B346" s="152" t="s">
        <v>3757</v>
      </c>
      <c r="C346" s="153">
        <v>14</v>
      </c>
      <c r="D346" s="154">
        <v>150</v>
      </c>
      <c r="E346" s="155"/>
      <c r="F346" s="156">
        <f t="shared" si="28"/>
        <v>0</v>
      </c>
      <c r="G346" s="157" t="s">
        <v>40</v>
      </c>
      <c r="H346" s="155" t="s">
        <v>2521</v>
      </c>
      <c r="I346" s="168" t="s">
        <v>3758</v>
      </c>
      <c r="J346" s="152" t="str">
        <f>HYPERLINK("https://starylev.com.ua/bookstore/series--poeziya","поезія")</f>
        <v>поезія</v>
      </c>
      <c r="K346" s="158">
        <v>9786176795919</v>
      </c>
      <c r="L346" s="159">
        <v>2018</v>
      </c>
      <c r="M346" s="159" t="s">
        <v>2522</v>
      </c>
      <c r="N346" s="160" t="s">
        <v>532</v>
      </c>
      <c r="O346" s="161" t="s">
        <v>3759</v>
      </c>
      <c r="P346" s="162">
        <v>180271</v>
      </c>
      <c r="Q346" s="163" t="s">
        <v>3760</v>
      </c>
      <c r="R346" s="164">
        <v>0.34</v>
      </c>
      <c r="S346" s="165">
        <v>192</v>
      </c>
      <c r="T346" s="157">
        <v>125</v>
      </c>
      <c r="U346" s="166">
        <v>165</v>
      </c>
      <c r="V346" s="165" t="s">
        <v>535</v>
      </c>
      <c r="W346" s="165" t="s">
        <v>38</v>
      </c>
      <c r="X346" s="167"/>
    </row>
    <row r="347" spans="1:38" ht="11.25" customHeight="1" x14ac:dyDescent="0.3">
      <c r="A347" s="151">
        <v>1343</v>
      </c>
      <c r="B347" s="152" t="s">
        <v>3761</v>
      </c>
      <c r="C347" s="153">
        <v>10</v>
      </c>
      <c r="D347" s="180">
        <v>180</v>
      </c>
      <c r="E347" s="155"/>
      <c r="F347" s="156">
        <f t="shared" si="28"/>
        <v>0</v>
      </c>
      <c r="G347" s="157">
        <v>44414</v>
      </c>
      <c r="H347" s="155" t="s">
        <v>2521</v>
      </c>
      <c r="I347" s="152" t="s">
        <v>3762</v>
      </c>
      <c r="J347" s="152" t="str">
        <f t="shared" ref="J347:J348" si="29">HYPERLINK("https://starylev.com.ua/bookstore/series--ilyustrovani-istoriyi-ta-kazky","ілюстровані історії та казки")</f>
        <v>ілюстровані історії та казки</v>
      </c>
      <c r="K347" s="158">
        <v>9786176793410</v>
      </c>
      <c r="L347" s="159">
        <v>2016</v>
      </c>
      <c r="M347" s="159" t="s">
        <v>1584</v>
      </c>
      <c r="N347" s="160" t="s">
        <v>3763</v>
      </c>
      <c r="O347" s="161" t="s">
        <v>3764</v>
      </c>
      <c r="P347" s="162">
        <v>149962</v>
      </c>
      <c r="Q347" s="163" t="s">
        <v>3765</v>
      </c>
      <c r="R347" s="164">
        <v>0.372</v>
      </c>
      <c r="S347" s="165">
        <v>160</v>
      </c>
      <c r="T347" s="157">
        <v>170</v>
      </c>
      <c r="U347" s="166">
        <v>225</v>
      </c>
      <c r="V347" s="165" t="s">
        <v>3766</v>
      </c>
      <c r="W347" s="165" t="s">
        <v>38</v>
      </c>
      <c r="X347" s="167"/>
    </row>
    <row r="348" spans="1:38" ht="11.25" customHeight="1" x14ac:dyDescent="0.3">
      <c r="A348" s="151">
        <v>1344</v>
      </c>
      <c r="B348" s="152" t="s">
        <v>3767</v>
      </c>
      <c r="C348" s="153">
        <v>10</v>
      </c>
      <c r="D348" s="154">
        <v>180</v>
      </c>
      <c r="E348" s="155"/>
      <c r="F348" s="156">
        <f t="shared" si="28"/>
        <v>0</v>
      </c>
      <c r="G348" s="157">
        <v>44414</v>
      </c>
      <c r="H348" s="155" t="s">
        <v>2521</v>
      </c>
      <c r="I348" s="152" t="s">
        <v>3762</v>
      </c>
      <c r="J348" s="152" t="str">
        <f t="shared" si="29"/>
        <v>ілюстровані історії та казки</v>
      </c>
      <c r="K348" s="158">
        <v>9786176793427</v>
      </c>
      <c r="L348" s="159">
        <v>2016</v>
      </c>
      <c r="M348" s="159" t="s">
        <v>1584</v>
      </c>
      <c r="N348" s="160" t="s">
        <v>3763</v>
      </c>
      <c r="O348" s="161" t="s">
        <v>3768</v>
      </c>
      <c r="P348" s="162">
        <v>148592</v>
      </c>
      <c r="Q348" s="163" t="s">
        <v>3769</v>
      </c>
      <c r="R348" s="164">
        <v>0.4</v>
      </c>
      <c r="S348" s="165">
        <v>192</v>
      </c>
      <c r="T348" s="157">
        <v>170</v>
      </c>
      <c r="U348" s="166">
        <v>225</v>
      </c>
      <c r="V348" s="165" t="s">
        <v>3766</v>
      </c>
      <c r="W348" s="165" t="s">
        <v>38</v>
      </c>
      <c r="X348" s="167"/>
    </row>
    <row r="349" spans="1:38" ht="11.25" customHeight="1" x14ac:dyDescent="0.3">
      <c r="A349" s="151">
        <v>1345</v>
      </c>
      <c r="B349" s="169" t="s">
        <v>3770</v>
      </c>
      <c r="C349" s="153">
        <v>10</v>
      </c>
      <c r="D349" s="173">
        <v>100</v>
      </c>
      <c r="E349" s="155"/>
      <c r="F349" s="156">
        <f t="shared" si="28"/>
        <v>0</v>
      </c>
      <c r="G349" s="157" t="s">
        <v>2482</v>
      </c>
      <c r="H349" s="155" t="s">
        <v>2521</v>
      </c>
      <c r="I349" s="168" t="s">
        <v>3771</v>
      </c>
      <c r="J349" s="168" t="s">
        <v>2621</v>
      </c>
      <c r="K349" s="158">
        <v>9786176796688</v>
      </c>
      <c r="L349" s="159" t="s">
        <v>2569</v>
      </c>
      <c r="M349" s="159" t="s">
        <v>2551</v>
      </c>
      <c r="N349" s="160" t="s">
        <v>1129</v>
      </c>
      <c r="O349" s="161" t="s">
        <v>3772</v>
      </c>
      <c r="P349" s="162">
        <v>191573</v>
      </c>
      <c r="Q349" s="163" t="s">
        <v>3773</v>
      </c>
      <c r="R349" s="164">
        <v>0.39</v>
      </c>
      <c r="S349" s="165">
        <v>384</v>
      </c>
      <c r="T349" s="157">
        <v>130</v>
      </c>
      <c r="U349" s="166">
        <v>200</v>
      </c>
      <c r="V349" s="165" t="s">
        <v>223</v>
      </c>
      <c r="W349" s="165" t="s">
        <v>77</v>
      </c>
      <c r="X349" s="167"/>
      <c r="Y349" s="167"/>
      <c r="Z349" s="167"/>
      <c r="AA349" s="167"/>
      <c r="AB349" s="167"/>
      <c r="AC349" s="167"/>
      <c r="AD349" s="167"/>
      <c r="AE349" s="167"/>
      <c r="AF349" s="167"/>
      <c r="AG349" s="167"/>
      <c r="AH349" s="167"/>
      <c r="AI349" s="167"/>
      <c r="AJ349" s="167"/>
      <c r="AK349" s="167"/>
      <c r="AL349" s="167"/>
    </row>
    <row r="350" spans="1:38" ht="11.25" customHeight="1" x14ac:dyDescent="0.3">
      <c r="A350" s="151">
        <v>1346</v>
      </c>
      <c r="B350" s="152" t="s">
        <v>1726</v>
      </c>
      <c r="C350" s="153">
        <v>10</v>
      </c>
      <c r="D350" s="154">
        <v>200</v>
      </c>
      <c r="E350" s="155"/>
      <c r="F350" s="156">
        <f t="shared" si="28"/>
        <v>0</v>
      </c>
      <c r="G350" s="157">
        <v>44779</v>
      </c>
      <c r="H350" s="155" t="s">
        <v>2521</v>
      </c>
      <c r="I350" s="152" t="s">
        <v>3774</v>
      </c>
      <c r="J350" s="152" t="str">
        <f>HYPERLINK("https://starylev.com.ua/bookstore/series--knygy-kartynky","дитячі книжки-картинки")</f>
        <v>дитячі книжки-картинки</v>
      </c>
      <c r="K350" s="158">
        <v>9786176790273</v>
      </c>
      <c r="L350" s="159" t="s">
        <v>2616</v>
      </c>
      <c r="M350" s="159" t="s">
        <v>2346</v>
      </c>
      <c r="N350" s="160" t="s">
        <v>1539</v>
      </c>
      <c r="O350" s="161" t="s">
        <v>1728</v>
      </c>
      <c r="P350" s="162">
        <v>73300</v>
      </c>
      <c r="Q350" s="163" t="s">
        <v>1729</v>
      </c>
      <c r="R350" s="164">
        <v>0.46</v>
      </c>
      <c r="S350" s="165">
        <v>72</v>
      </c>
      <c r="T350" s="157">
        <v>210</v>
      </c>
      <c r="U350" s="166">
        <v>240</v>
      </c>
      <c r="V350" s="165" t="s">
        <v>1624</v>
      </c>
      <c r="W350" s="165" t="s">
        <v>38</v>
      </c>
      <c r="X350" s="167"/>
    </row>
    <row r="351" spans="1:38" ht="11.25" customHeight="1" x14ac:dyDescent="0.3">
      <c r="A351" s="151">
        <v>1347</v>
      </c>
      <c r="B351" s="169" t="s">
        <v>3775</v>
      </c>
      <c r="C351" s="153">
        <v>20</v>
      </c>
      <c r="D351" s="170">
        <v>120</v>
      </c>
      <c r="E351" s="155"/>
      <c r="F351" s="156">
        <f t="shared" si="28"/>
        <v>0</v>
      </c>
      <c r="G351" s="157" t="s">
        <v>1470</v>
      </c>
      <c r="H351" s="155" t="s">
        <v>2521</v>
      </c>
      <c r="I351" s="168" t="s">
        <v>2865</v>
      </c>
      <c r="J351" s="168" t="s">
        <v>1472</v>
      </c>
      <c r="K351" s="158">
        <v>9786176798934</v>
      </c>
      <c r="L351" s="159" t="s">
        <v>577</v>
      </c>
      <c r="M351" s="159" t="s">
        <v>1846</v>
      </c>
      <c r="N351" s="160" t="s">
        <v>1473</v>
      </c>
      <c r="O351" s="161" t="s">
        <v>3776</v>
      </c>
      <c r="P351" s="162">
        <v>146953</v>
      </c>
      <c r="Q351" s="163" t="s">
        <v>3777</v>
      </c>
      <c r="R351" s="164">
        <v>0.18</v>
      </c>
      <c r="S351" s="165">
        <v>22</v>
      </c>
      <c r="T351" s="157">
        <v>180</v>
      </c>
      <c r="U351" s="166">
        <v>180</v>
      </c>
      <c r="V351" s="165" t="s">
        <v>1476</v>
      </c>
      <c r="W351" s="165" t="s">
        <v>38</v>
      </c>
      <c r="X351" s="167"/>
      <c r="Y351" s="167"/>
      <c r="Z351" s="167"/>
      <c r="AA351" s="167"/>
      <c r="AB351" s="167"/>
      <c r="AC351" s="167"/>
      <c r="AD351" s="167"/>
      <c r="AE351" s="167"/>
      <c r="AF351" s="167"/>
      <c r="AG351" s="167"/>
      <c r="AH351" s="167"/>
      <c r="AI351" s="167"/>
      <c r="AJ351" s="167"/>
      <c r="AK351" s="167"/>
      <c r="AL351" s="167"/>
    </row>
    <row r="352" spans="1:38" ht="11.25" customHeight="1" x14ac:dyDescent="0.3">
      <c r="A352" s="151">
        <v>1348</v>
      </c>
      <c r="B352" s="152" t="s">
        <v>3778</v>
      </c>
      <c r="C352" s="153">
        <v>10</v>
      </c>
      <c r="D352" s="180">
        <v>120</v>
      </c>
      <c r="E352" s="155"/>
      <c r="F352" s="156">
        <f t="shared" si="28"/>
        <v>0</v>
      </c>
      <c r="G352" s="157">
        <v>44319</v>
      </c>
      <c r="H352" s="155" t="s">
        <v>2521</v>
      </c>
      <c r="I352" s="152" t="s">
        <v>968</v>
      </c>
      <c r="J352" s="152" t="str">
        <f>HYPERLINK("https://starylev.com.ua/bookstore/series--ilyustrovani-istoriyi-ta-kazky","ілюстровані історії та казки")</f>
        <v>ілюстровані історії та казки</v>
      </c>
      <c r="K352" s="158">
        <v>9786176792888</v>
      </c>
      <c r="L352" s="159">
        <v>2016</v>
      </c>
      <c r="M352" s="159" t="s">
        <v>2652</v>
      </c>
      <c r="N352" s="160" t="s">
        <v>1654</v>
      </c>
      <c r="O352" s="161" t="s">
        <v>3779</v>
      </c>
      <c r="P352" s="162">
        <v>141071</v>
      </c>
      <c r="Q352" s="163" t="s">
        <v>3780</v>
      </c>
      <c r="R352" s="164">
        <v>0.32</v>
      </c>
      <c r="S352" s="165">
        <v>36</v>
      </c>
      <c r="T352" s="157">
        <v>210</v>
      </c>
      <c r="U352" s="166">
        <v>220</v>
      </c>
      <c r="V352" s="165" t="s">
        <v>1434</v>
      </c>
      <c r="W352" s="165" t="s">
        <v>38</v>
      </c>
      <c r="X352" s="167"/>
    </row>
    <row r="353" spans="1:38" ht="11.25" customHeight="1" x14ac:dyDescent="0.3">
      <c r="A353" s="151">
        <v>1349</v>
      </c>
      <c r="B353" s="152" t="s">
        <v>3781</v>
      </c>
      <c r="C353" s="153">
        <v>20</v>
      </c>
      <c r="D353" s="180">
        <v>100</v>
      </c>
      <c r="E353" s="155"/>
      <c r="F353" s="156">
        <f t="shared" si="28"/>
        <v>0</v>
      </c>
      <c r="G353" s="157" t="s">
        <v>40</v>
      </c>
      <c r="H353" s="155" t="s">
        <v>2521</v>
      </c>
      <c r="I353" s="152" t="s">
        <v>484</v>
      </c>
      <c r="J353" s="152" t="str">
        <f>HYPERLINK("https://starylev.com.ua/bookstore/series--korotka-proza-ta-eseyistyka","коротка проза та есеїстика")</f>
        <v>коротка проза та есеїстика</v>
      </c>
      <c r="K353" s="158">
        <v>9786176795872</v>
      </c>
      <c r="L353" s="159">
        <v>2018</v>
      </c>
      <c r="M353" s="159" t="s">
        <v>2522</v>
      </c>
      <c r="N353" s="160" t="s">
        <v>275</v>
      </c>
      <c r="O353" s="161" t="s">
        <v>3782</v>
      </c>
      <c r="P353" s="162">
        <v>180034</v>
      </c>
      <c r="Q353" s="163" t="s">
        <v>3783</v>
      </c>
      <c r="R353" s="164">
        <v>0.22</v>
      </c>
      <c r="S353" s="165">
        <v>120</v>
      </c>
      <c r="T353" s="157">
        <v>130</v>
      </c>
      <c r="U353" s="166">
        <v>200</v>
      </c>
      <c r="V353" s="165" t="s">
        <v>223</v>
      </c>
      <c r="W353" s="165" t="s">
        <v>77</v>
      </c>
      <c r="X353" s="167"/>
    </row>
    <row r="354" spans="1:38" ht="11.25" customHeight="1" x14ac:dyDescent="0.3">
      <c r="A354" s="151">
        <v>1350</v>
      </c>
      <c r="B354" s="152" t="s">
        <v>3784</v>
      </c>
      <c r="C354" s="153">
        <v>10</v>
      </c>
      <c r="D354" s="180">
        <v>80</v>
      </c>
      <c r="E354" s="155"/>
      <c r="F354" s="156">
        <f t="shared" si="28"/>
        <v>0</v>
      </c>
      <c r="G354" s="157">
        <v>44319</v>
      </c>
      <c r="H354" s="155" t="s">
        <v>2521</v>
      </c>
      <c r="I354" s="152" t="s">
        <v>2550</v>
      </c>
      <c r="J354" s="152" t="str">
        <f>HYPERLINK("https://starylev.com.ua/bookstore/series--kartonky","дитячі картонки")</f>
        <v>дитячі картонки</v>
      </c>
      <c r="K354" s="158">
        <v>9786176791416</v>
      </c>
      <c r="L354" s="159">
        <v>2015</v>
      </c>
      <c r="M354" s="159" t="s">
        <v>2652</v>
      </c>
      <c r="N354" s="160" t="s">
        <v>3592</v>
      </c>
      <c r="O354" s="161" t="s">
        <v>3785</v>
      </c>
      <c r="P354" s="162">
        <v>106093</v>
      </c>
      <c r="Q354" s="163" t="s">
        <v>3786</v>
      </c>
      <c r="R354" s="164">
        <v>0.11</v>
      </c>
      <c r="S354" s="165">
        <v>12</v>
      </c>
      <c r="T354" s="157">
        <v>150</v>
      </c>
      <c r="U354" s="166">
        <v>165</v>
      </c>
      <c r="V354" s="165" t="s">
        <v>3595</v>
      </c>
      <c r="W354" s="165" t="s">
        <v>38</v>
      </c>
      <c r="X354" s="167"/>
    </row>
    <row r="355" spans="1:38" ht="11.25" customHeight="1" x14ac:dyDescent="0.3">
      <c r="A355" s="151">
        <v>1351</v>
      </c>
      <c r="B355" s="152" t="s">
        <v>3787</v>
      </c>
      <c r="C355" s="153">
        <v>10</v>
      </c>
      <c r="D355" s="180">
        <v>150</v>
      </c>
      <c r="E355" s="155"/>
      <c r="F355" s="156">
        <f t="shared" si="28"/>
        <v>0</v>
      </c>
      <c r="G355" s="157">
        <v>44414</v>
      </c>
      <c r="H355" s="155" t="s">
        <v>2521</v>
      </c>
      <c r="I355" s="168" t="s">
        <v>3788</v>
      </c>
      <c r="J355" s="152" t="str">
        <f>HYPERLINK("https://starylev.com.ua/bookstore/series--ilyustrovani-istoriyi-ta-kazky","ілюстровані історії та казки")</f>
        <v>ілюстровані історії та казки</v>
      </c>
      <c r="K355" s="158">
        <v>9786176793663</v>
      </c>
      <c r="L355" s="159">
        <v>2017</v>
      </c>
      <c r="M355" s="159" t="s">
        <v>2346</v>
      </c>
      <c r="N355" s="160" t="s">
        <v>2820</v>
      </c>
      <c r="O355" s="161" t="s">
        <v>3789</v>
      </c>
      <c r="P355" s="162">
        <v>163533</v>
      </c>
      <c r="Q355" s="163" t="s">
        <v>3790</v>
      </c>
      <c r="R355" s="164">
        <v>0.62</v>
      </c>
      <c r="S355" s="165">
        <v>32</v>
      </c>
      <c r="T355" s="157">
        <v>235</v>
      </c>
      <c r="U355" s="166">
        <v>290</v>
      </c>
      <c r="V355" s="165" t="s">
        <v>3791</v>
      </c>
      <c r="W355" s="165" t="s">
        <v>38</v>
      </c>
      <c r="X355" s="167"/>
    </row>
    <row r="356" spans="1:38" ht="11.25" customHeight="1" x14ac:dyDescent="0.3">
      <c r="A356" s="151">
        <v>1352</v>
      </c>
      <c r="B356" s="152" t="s">
        <v>3792</v>
      </c>
      <c r="C356" s="153">
        <v>40</v>
      </c>
      <c r="D356" s="154">
        <v>100</v>
      </c>
      <c r="E356" s="155"/>
      <c r="F356" s="156">
        <f t="shared" si="28"/>
        <v>0</v>
      </c>
      <c r="G356" s="157" t="s">
        <v>30</v>
      </c>
      <c r="H356" s="155" t="s">
        <v>2521</v>
      </c>
      <c r="I356" s="152" t="s">
        <v>72</v>
      </c>
      <c r="J356" s="152" t="str">
        <f>HYPERLINK("https://starylev.com.ua/bookstore/series--albomy-ta-art-buky","альбоми та арт-буки")</f>
        <v>альбоми та арт-буки</v>
      </c>
      <c r="K356" s="158">
        <v>9786176791119</v>
      </c>
      <c r="L356" s="159">
        <v>2015</v>
      </c>
      <c r="M356" s="159" t="s">
        <v>2672</v>
      </c>
      <c r="N356" s="160" t="s">
        <v>73</v>
      </c>
      <c r="O356" s="161" t="s">
        <v>3793</v>
      </c>
      <c r="P356" s="162">
        <v>98973</v>
      </c>
      <c r="Q356" s="163" t="s">
        <v>3794</v>
      </c>
      <c r="R356" s="164">
        <v>0.13500000000000001</v>
      </c>
      <c r="S356" s="165">
        <v>40</v>
      </c>
      <c r="T356" s="157">
        <v>120</v>
      </c>
      <c r="U356" s="166">
        <v>165</v>
      </c>
      <c r="V356" s="165" t="s">
        <v>2559</v>
      </c>
      <c r="W356" s="165" t="s">
        <v>77</v>
      </c>
      <c r="X356" s="167"/>
    </row>
    <row r="357" spans="1:38" ht="11.25" customHeight="1" x14ac:dyDescent="0.3">
      <c r="A357" s="151">
        <v>1353</v>
      </c>
      <c r="B357" s="152" t="s">
        <v>3795</v>
      </c>
      <c r="C357" s="153">
        <v>20</v>
      </c>
      <c r="D357" s="180">
        <v>50</v>
      </c>
      <c r="E357" s="155"/>
      <c r="F357" s="156">
        <f t="shared" si="28"/>
        <v>0</v>
      </c>
      <c r="G357" s="157" t="s">
        <v>40</v>
      </c>
      <c r="H357" s="155" t="s">
        <v>2521</v>
      </c>
      <c r="I357" s="152" t="s">
        <v>3796</v>
      </c>
      <c r="J357" s="152" t="str">
        <f>HYPERLINK("https://starylev.com.ua/bookstore/series--korotka-proza-ta-eseyistyka","коротка проза та есеїстика")</f>
        <v>коротка проза та есеїстика</v>
      </c>
      <c r="K357" s="158">
        <v>9786176792307</v>
      </c>
      <c r="L357" s="159">
        <v>2016</v>
      </c>
      <c r="M357" s="159" t="s">
        <v>2551</v>
      </c>
      <c r="N357" s="160" t="s">
        <v>275</v>
      </c>
      <c r="O357" s="161" t="s">
        <v>3797</v>
      </c>
      <c r="P357" s="162">
        <v>121687</v>
      </c>
      <c r="Q357" s="163" t="s">
        <v>3798</v>
      </c>
      <c r="R357" s="164">
        <v>0.26</v>
      </c>
      <c r="S357" s="165">
        <v>160</v>
      </c>
      <c r="T357" s="157">
        <v>130</v>
      </c>
      <c r="U357" s="166">
        <v>200</v>
      </c>
      <c r="V357" s="165" t="s">
        <v>223</v>
      </c>
      <c r="W357" s="165" t="s">
        <v>77</v>
      </c>
      <c r="X357" s="167"/>
    </row>
    <row r="358" spans="1:38" ht="11.25" customHeight="1" x14ac:dyDescent="0.3">
      <c r="A358" s="151">
        <v>1354</v>
      </c>
      <c r="B358" s="152" t="s">
        <v>3799</v>
      </c>
      <c r="C358" s="153">
        <v>20</v>
      </c>
      <c r="D358" s="154">
        <v>120</v>
      </c>
      <c r="E358" s="155"/>
      <c r="F358" s="156">
        <f t="shared" si="28"/>
        <v>0</v>
      </c>
      <c r="G358" s="157" t="s">
        <v>2520</v>
      </c>
      <c r="H358" s="155" t="s">
        <v>2521</v>
      </c>
      <c r="I358" s="152" t="s">
        <v>469</v>
      </c>
      <c r="J358" s="152" t="str">
        <f>HYPERLINK("https://starylev.com.ua/bookstore/series--knygy-dlya-pidlitkiv","книжки для підлітків")</f>
        <v>книжки для підлітків</v>
      </c>
      <c r="K358" s="158">
        <v>9786176792864</v>
      </c>
      <c r="L358" s="159">
        <v>2016</v>
      </c>
      <c r="M358" s="159" t="s">
        <v>2551</v>
      </c>
      <c r="N358" s="160" t="s">
        <v>1129</v>
      </c>
      <c r="O358" s="161" t="s">
        <v>3800</v>
      </c>
      <c r="P358" s="162">
        <v>121686</v>
      </c>
      <c r="Q358" s="163" t="s">
        <v>3801</v>
      </c>
      <c r="R358" s="164">
        <v>0.23</v>
      </c>
      <c r="S358" s="165">
        <v>176</v>
      </c>
      <c r="T358" s="157">
        <v>130</v>
      </c>
      <c r="U358" s="166">
        <v>200</v>
      </c>
      <c r="V358" s="165" t="s">
        <v>223</v>
      </c>
      <c r="W358" s="165" t="s">
        <v>77</v>
      </c>
      <c r="X358" s="167"/>
    </row>
    <row r="359" spans="1:38" ht="11.25" customHeight="1" x14ac:dyDescent="0.3">
      <c r="A359" s="151">
        <v>1355</v>
      </c>
      <c r="B359" s="169" t="s">
        <v>3802</v>
      </c>
      <c r="C359" s="153">
        <v>20</v>
      </c>
      <c r="D359" s="178">
        <v>100</v>
      </c>
      <c r="E359" s="155"/>
      <c r="F359" s="156">
        <f t="shared" si="28"/>
        <v>0</v>
      </c>
      <c r="G359" s="157" t="s">
        <v>40</v>
      </c>
      <c r="H359" s="155" t="s">
        <v>2521</v>
      </c>
      <c r="I359" s="168" t="s">
        <v>3803</v>
      </c>
      <c r="J359" s="168" t="s">
        <v>290</v>
      </c>
      <c r="K359" s="158">
        <v>9786176796381</v>
      </c>
      <c r="L359" s="159">
        <v>2018</v>
      </c>
      <c r="M359" s="159" t="s">
        <v>2527</v>
      </c>
      <c r="N359" s="160" t="s">
        <v>878</v>
      </c>
      <c r="O359" s="161" t="s">
        <v>3804</v>
      </c>
      <c r="P359" s="162">
        <v>179416</v>
      </c>
      <c r="Q359" s="163" t="s">
        <v>3805</v>
      </c>
      <c r="R359" s="164">
        <v>0.21</v>
      </c>
      <c r="S359" s="165">
        <v>128</v>
      </c>
      <c r="T359" s="157">
        <v>130</v>
      </c>
      <c r="U359" s="166">
        <v>200</v>
      </c>
      <c r="V359" s="165" t="s">
        <v>223</v>
      </c>
      <c r="W359" s="165" t="s">
        <v>77</v>
      </c>
      <c r="X359" s="167"/>
      <c r="Y359" s="167"/>
      <c r="Z359" s="167"/>
      <c r="AA359" s="167"/>
      <c r="AB359" s="167"/>
      <c r="AC359" s="167"/>
      <c r="AD359" s="167"/>
      <c r="AE359" s="167"/>
      <c r="AF359" s="167"/>
      <c r="AG359" s="167"/>
      <c r="AH359" s="167"/>
      <c r="AI359" s="167"/>
      <c r="AJ359" s="167"/>
      <c r="AK359" s="167"/>
      <c r="AL359" s="167"/>
    </row>
    <row r="360" spans="1:38" ht="11.25" customHeight="1" x14ac:dyDescent="0.3">
      <c r="A360" s="151">
        <v>1356</v>
      </c>
      <c r="B360" s="152" t="s">
        <v>3806</v>
      </c>
      <c r="C360" s="153">
        <v>10</v>
      </c>
      <c r="D360" s="154">
        <v>150</v>
      </c>
      <c r="E360" s="155"/>
      <c r="F360" s="156">
        <f t="shared" si="28"/>
        <v>0</v>
      </c>
      <c r="G360" s="157" t="s">
        <v>40</v>
      </c>
      <c r="H360" s="155" t="s">
        <v>2521</v>
      </c>
      <c r="I360" s="168" t="s">
        <v>2777</v>
      </c>
      <c r="J360" s="152" t="str">
        <f t="shared" ref="J360:J361" si="30">HYPERLINK("https://starylev.com.ua/bookstore/series--hudozhnya-proza","художня проза")</f>
        <v>художня проза</v>
      </c>
      <c r="K360" s="158">
        <v>9786176796701</v>
      </c>
      <c r="L360" s="159" t="s">
        <v>2569</v>
      </c>
      <c r="M360" s="159" t="s">
        <v>1846</v>
      </c>
      <c r="N360" s="160" t="s">
        <v>291</v>
      </c>
      <c r="O360" s="161" t="s">
        <v>3807</v>
      </c>
      <c r="P360" s="162">
        <v>143277</v>
      </c>
      <c r="Q360" s="163" t="s">
        <v>3808</v>
      </c>
      <c r="R360" s="164">
        <v>0.27</v>
      </c>
      <c r="S360" s="165">
        <v>224</v>
      </c>
      <c r="T360" s="157">
        <v>130</v>
      </c>
      <c r="U360" s="166">
        <v>200</v>
      </c>
      <c r="V360" s="165" t="s">
        <v>223</v>
      </c>
      <c r="W360" s="165" t="s">
        <v>77</v>
      </c>
      <c r="X360" s="167"/>
    </row>
    <row r="361" spans="1:38" ht="11.25" customHeight="1" x14ac:dyDescent="0.3">
      <c r="A361" s="151">
        <v>1357</v>
      </c>
      <c r="B361" s="152" t="s">
        <v>3809</v>
      </c>
      <c r="C361" s="153">
        <v>10</v>
      </c>
      <c r="D361" s="154">
        <v>150</v>
      </c>
      <c r="E361" s="155"/>
      <c r="F361" s="156">
        <f t="shared" si="28"/>
        <v>0</v>
      </c>
      <c r="G361" s="157" t="s">
        <v>40</v>
      </c>
      <c r="H361" s="155" t="s">
        <v>2521</v>
      </c>
      <c r="I361" s="168" t="s">
        <v>3810</v>
      </c>
      <c r="J361" s="152" t="str">
        <f t="shared" si="30"/>
        <v>художня проза</v>
      </c>
      <c r="K361" s="158">
        <v>9786176793885</v>
      </c>
      <c r="L361" s="159">
        <v>2017</v>
      </c>
      <c r="M361" s="159" t="s">
        <v>1846</v>
      </c>
      <c r="N361" s="160" t="s">
        <v>878</v>
      </c>
      <c r="O361" s="161" t="s">
        <v>3811</v>
      </c>
      <c r="P361" s="162">
        <v>156046</v>
      </c>
      <c r="Q361" s="163" t="s">
        <v>3812</v>
      </c>
      <c r="R361" s="164">
        <v>0.32</v>
      </c>
      <c r="S361" s="165">
        <v>272</v>
      </c>
      <c r="T361" s="157">
        <v>130</v>
      </c>
      <c r="U361" s="166">
        <v>200</v>
      </c>
      <c r="V361" s="165" t="s">
        <v>223</v>
      </c>
      <c r="W361" s="165" t="s">
        <v>77</v>
      </c>
      <c r="X361" s="167"/>
    </row>
    <row r="362" spans="1:38" ht="11.25" customHeight="1" x14ac:dyDescent="0.3">
      <c r="A362" s="151">
        <v>1358</v>
      </c>
      <c r="B362" s="152" t="s">
        <v>3813</v>
      </c>
      <c r="C362" s="153">
        <v>10</v>
      </c>
      <c r="D362" s="180">
        <v>180</v>
      </c>
      <c r="E362" s="155"/>
      <c r="F362" s="156">
        <f t="shared" si="28"/>
        <v>0</v>
      </c>
      <c r="G362" s="157" t="s">
        <v>30</v>
      </c>
      <c r="H362" s="155" t="s">
        <v>2521</v>
      </c>
      <c r="I362" s="152" t="str">
        <f>HYPERLINK("https://starylev.com.ua/old-lion/author/nanetti-andzhela","Нанетті Анджела")</f>
        <v>Нанетті Анджела</v>
      </c>
      <c r="J362" s="152" t="str">
        <f>HYPERLINK("https://starylev.com.ua/bookstore/series--ilyustrovani-istoriyi-ta-kazky","ілюстровані історії та казки")</f>
        <v>ілюстровані історії та казки</v>
      </c>
      <c r="K362" s="158">
        <v>9786176792796</v>
      </c>
      <c r="L362" s="159">
        <v>2016</v>
      </c>
      <c r="M362" s="159" t="s">
        <v>1584</v>
      </c>
      <c r="N362" s="160" t="s">
        <v>2546</v>
      </c>
      <c r="O362" s="161" t="s">
        <v>3814</v>
      </c>
      <c r="P362" s="162">
        <v>149571</v>
      </c>
      <c r="Q362" s="163" t="s">
        <v>3815</v>
      </c>
      <c r="R362" s="164">
        <v>0.36</v>
      </c>
      <c r="S362" s="165">
        <v>152</v>
      </c>
      <c r="T362" s="157">
        <v>170</v>
      </c>
      <c r="U362" s="166">
        <v>215</v>
      </c>
      <c r="V362" s="165" t="s">
        <v>1201</v>
      </c>
      <c r="W362" s="165" t="s">
        <v>38</v>
      </c>
      <c r="X362" s="167"/>
    </row>
    <row r="363" spans="1:38" ht="11.25" customHeight="1" x14ac:dyDescent="0.3">
      <c r="A363" s="151">
        <v>1359</v>
      </c>
      <c r="B363" s="169" t="s">
        <v>3816</v>
      </c>
      <c r="C363" s="153">
        <v>10</v>
      </c>
      <c r="D363" s="179">
        <v>220</v>
      </c>
      <c r="E363" s="155"/>
      <c r="F363" s="156">
        <f t="shared" si="28"/>
        <v>0</v>
      </c>
      <c r="G363" s="172" t="s">
        <v>30</v>
      </c>
      <c r="H363" s="155" t="s">
        <v>2521</v>
      </c>
      <c r="I363" s="168" t="s">
        <v>3817</v>
      </c>
      <c r="J363" s="168" t="s">
        <v>1128</v>
      </c>
      <c r="K363" s="158">
        <v>9786176795070</v>
      </c>
      <c r="L363" s="159">
        <v>2018</v>
      </c>
      <c r="M363" s="159" t="s">
        <v>2522</v>
      </c>
      <c r="N363" s="160" t="s">
        <v>976</v>
      </c>
      <c r="O363" s="161" t="s">
        <v>3818</v>
      </c>
      <c r="P363" s="162">
        <v>179415</v>
      </c>
      <c r="Q363" s="163" t="s">
        <v>3819</v>
      </c>
      <c r="R363" s="164">
        <v>0.25</v>
      </c>
      <c r="S363" s="165">
        <v>32</v>
      </c>
      <c r="T363" s="157">
        <v>280</v>
      </c>
      <c r="U363" s="166">
        <v>170</v>
      </c>
      <c r="V363" s="165" t="s">
        <v>3820</v>
      </c>
      <c r="W363" s="165" t="s">
        <v>38</v>
      </c>
      <c r="X363" s="167"/>
      <c r="Y363" s="167"/>
      <c r="Z363" s="167"/>
      <c r="AA363" s="167"/>
      <c r="AB363" s="167"/>
      <c r="AC363" s="167"/>
      <c r="AD363" s="167"/>
      <c r="AE363" s="167"/>
      <c r="AF363" s="167"/>
      <c r="AG363" s="167"/>
      <c r="AH363" s="167"/>
      <c r="AI363" s="167"/>
      <c r="AJ363" s="167"/>
      <c r="AK363" s="167"/>
      <c r="AL363" s="167"/>
    </row>
    <row r="364" spans="1:38" ht="11.25" customHeight="1" x14ac:dyDescent="0.3">
      <c r="A364" s="151">
        <v>1360</v>
      </c>
      <c r="B364" s="152" t="s">
        <v>3821</v>
      </c>
      <c r="C364" s="153">
        <v>20</v>
      </c>
      <c r="D364" s="180">
        <v>150</v>
      </c>
      <c r="E364" s="155"/>
      <c r="F364" s="156">
        <f t="shared" si="28"/>
        <v>0</v>
      </c>
      <c r="G364" s="157">
        <v>44414</v>
      </c>
      <c r="H364" s="155" t="s">
        <v>2521</v>
      </c>
      <c r="I364" s="152" t="s">
        <v>1538</v>
      </c>
      <c r="J364" s="152" t="str">
        <f>HYPERLINK("https://starylev.com.ua/bookstore/series--ilyustrovani-istoriyi-ta-kazky","ілюстровані історії та казки")</f>
        <v>ілюстровані історії та казки</v>
      </c>
      <c r="K364" s="158">
        <v>9786176793090</v>
      </c>
      <c r="L364" s="159">
        <v>2018</v>
      </c>
      <c r="M364" s="159" t="s">
        <v>1846</v>
      </c>
      <c r="N364" s="160" t="s">
        <v>1539</v>
      </c>
      <c r="O364" s="161" t="s">
        <v>3822</v>
      </c>
      <c r="P364" s="162">
        <v>173338</v>
      </c>
      <c r="Q364" s="163" t="s">
        <v>3823</v>
      </c>
      <c r="R364" s="164">
        <v>0.25</v>
      </c>
      <c r="S364" s="165">
        <v>56</v>
      </c>
      <c r="T364" s="157">
        <v>220</v>
      </c>
      <c r="U364" s="166">
        <v>290</v>
      </c>
      <c r="V364" s="165" t="s">
        <v>1201</v>
      </c>
      <c r="W364" s="165" t="s">
        <v>38</v>
      </c>
      <c r="X364" s="167"/>
    </row>
    <row r="365" spans="1:38" ht="11.25" customHeight="1" x14ac:dyDescent="0.3">
      <c r="A365" s="151">
        <v>1361</v>
      </c>
      <c r="B365" s="152" t="s">
        <v>3824</v>
      </c>
      <c r="C365" s="153">
        <v>20</v>
      </c>
      <c r="D365" s="180">
        <v>100</v>
      </c>
      <c r="E365" s="155"/>
      <c r="F365" s="156">
        <f t="shared" si="28"/>
        <v>0</v>
      </c>
      <c r="G365" s="157" t="s">
        <v>40</v>
      </c>
      <c r="H365" s="155" t="s">
        <v>2521</v>
      </c>
      <c r="I365" s="168" t="s">
        <v>3566</v>
      </c>
      <c r="J365" s="152" t="str">
        <f>HYPERLINK("https://starylev.com.ua/bookstore/series--hudozhnya-proza","художня проза")</f>
        <v>художня проза</v>
      </c>
      <c r="K365" s="158">
        <v>9786176793281</v>
      </c>
      <c r="L365" s="159">
        <v>2016</v>
      </c>
      <c r="M365" s="159" t="s">
        <v>2522</v>
      </c>
      <c r="N365" s="160" t="s">
        <v>878</v>
      </c>
      <c r="O365" s="161" t="s">
        <v>3825</v>
      </c>
      <c r="P365" s="162">
        <v>144083</v>
      </c>
      <c r="Q365" s="163" t="s">
        <v>3826</v>
      </c>
      <c r="R365" s="164">
        <v>0.2</v>
      </c>
      <c r="S365" s="165">
        <v>128</v>
      </c>
      <c r="T365" s="157">
        <v>130</v>
      </c>
      <c r="U365" s="166">
        <v>200</v>
      </c>
      <c r="V365" s="165" t="s">
        <v>223</v>
      </c>
      <c r="W365" s="165" t="s">
        <v>77</v>
      </c>
      <c r="X365" s="167"/>
    </row>
    <row r="366" spans="1:38" ht="11.25" customHeight="1" x14ac:dyDescent="0.3">
      <c r="A366" s="151">
        <v>1362</v>
      </c>
      <c r="B366" s="152" t="s">
        <v>3827</v>
      </c>
      <c r="C366" s="153">
        <v>20</v>
      </c>
      <c r="D366" s="180">
        <v>120</v>
      </c>
      <c r="E366" s="155"/>
      <c r="F366" s="156">
        <f t="shared" si="28"/>
        <v>0</v>
      </c>
      <c r="G366" s="157" t="s">
        <v>40</v>
      </c>
      <c r="H366" s="155" t="s">
        <v>2521</v>
      </c>
      <c r="I366" s="152" t="s">
        <v>3022</v>
      </c>
      <c r="J366" s="152" t="str">
        <f>HYPERLINK("https://starylev.com.ua/bookstore/series--korotka-proza-ta-eseyistyka","коротка проза та есеїстика")</f>
        <v>коротка проза та есеїстика</v>
      </c>
      <c r="K366" s="158">
        <v>9786176793243</v>
      </c>
      <c r="L366" s="159">
        <v>2016</v>
      </c>
      <c r="M366" s="159" t="s">
        <v>2527</v>
      </c>
      <c r="N366" s="160" t="s">
        <v>474</v>
      </c>
      <c r="O366" s="161" t="s">
        <v>3828</v>
      </c>
      <c r="P366" s="162">
        <v>143629</v>
      </c>
      <c r="Q366" s="163" t="s">
        <v>3829</v>
      </c>
      <c r="R366" s="164">
        <v>0.22</v>
      </c>
      <c r="S366" s="165">
        <v>160</v>
      </c>
      <c r="T366" s="157">
        <v>130</v>
      </c>
      <c r="U366" s="166">
        <v>200</v>
      </c>
      <c r="V366" s="165" t="s">
        <v>223</v>
      </c>
      <c r="W366" s="165" t="s">
        <v>77</v>
      </c>
      <c r="X366" s="167"/>
    </row>
    <row r="367" spans="1:38" ht="11.25" customHeight="1" x14ac:dyDescent="0.3">
      <c r="A367" s="151">
        <v>1363</v>
      </c>
      <c r="B367" s="169" t="s">
        <v>3830</v>
      </c>
      <c r="C367" s="153">
        <v>20</v>
      </c>
      <c r="D367" s="182">
        <v>80</v>
      </c>
      <c r="E367" s="155"/>
      <c r="F367" s="156">
        <f t="shared" si="28"/>
        <v>0</v>
      </c>
      <c r="G367" s="172" t="s">
        <v>1220</v>
      </c>
      <c r="H367" s="155" t="s">
        <v>2521</v>
      </c>
      <c r="I367" s="168" t="s">
        <v>2752</v>
      </c>
      <c r="J367" s="168" t="s">
        <v>2753</v>
      </c>
      <c r="K367" s="158">
        <v>9786176790051</v>
      </c>
      <c r="L367" s="159">
        <v>2013</v>
      </c>
      <c r="M367" s="159" t="s">
        <v>1850</v>
      </c>
      <c r="N367" s="160" t="s">
        <v>2754</v>
      </c>
      <c r="O367" s="161" t="s">
        <v>3831</v>
      </c>
      <c r="P367" s="162">
        <v>66532</v>
      </c>
      <c r="Q367" s="163" t="s">
        <v>3832</v>
      </c>
      <c r="R367" s="164">
        <v>0.156</v>
      </c>
      <c r="S367" s="165">
        <v>128</v>
      </c>
      <c r="T367" s="157">
        <v>130</v>
      </c>
      <c r="U367" s="166">
        <v>200</v>
      </c>
      <c r="V367" s="165" t="s">
        <v>223</v>
      </c>
      <c r="W367" s="165" t="s">
        <v>77</v>
      </c>
      <c r="X367" s="167"/>
      <c r="Y367" s="167"/>
      <c r="Z367" s="167"/>
      <c r="AA367" s="167"/>
      <c r="AB367" s="167"/>
      <c r="AC367" s="167"/>
      <c r="AD367" s="167"/>
      <c r="AE367" s="167"/>
      <c r="AF367" s="167"/>
      <c r="AG367" s="167"/>
      <c r="AH367" s="167"/>
      <c r="AI367" s="167"/>
      <c r="AJ367" s="167"/>
      <c r="AK367" s="167"/>
      <c r="AL367" s="167"/>
    </row>
    <row r="368" spans="1:38" ht="11.25" customHeight="1" x14ac:dyDescent="0.3">
      <c r="A368" s="151">
        <v>1364</v>
      </c>
      <c r="B368" s="152" t="s">
        <v>3833</v>
      </c>
      <c r="C368" s="153">
        <v>12</v>
      </c>
      <c r="D368" s="180">
        <v>180</v>
      </c>
      <c r="E368" s="155"/>
      <c r="F368" s="156">
        <f t="shared" si="28"/>
        <v>0</v>
      </c>
      <c r="G368" s="157" t="s">
        <v>40</v>
      </c>
      <c r="H368" s="155" t="s">
        <v>2521</v>
      </c>
      <c r="I368" s="152" t="s">
        <v>3834</v>
      </c>
      <c r="J368" s="152" t="str">
        <f t="shared" ref="J368:J370" si="31">HYPERLINK("https://starylev.com.ua/bookstore/series--biznes-i-samorozvytok","бізнес і саморозвиток")</f>
        <v>бізнес і саморозвиток</v>
      </c>
      <c r="K368" s="158">
        <v>9786176796121</v>
      </c>
      <c r="L368" s="159">
        <v>2018</v>
      </c>
      <c r="M368" s="159" t="s">
        <v>1584</v>
      </c>
      <c r="N368" s="160" t="s">
        <v>123</v>
      </c>
      <c r="O368" s="161" t="s">
        <v>3835</v>
      </c>
      <c r="P368" s="162">
        <v>186153</v>
      </c>
      <c r="Q368" s="163" t="s">
        <v>3836</v>
      </c>
      <c r="R368" s="164">
        <v>0.47</v>
      </c>
      <c r="S368" s="165">
        <v>280</v>
      </c>
      <c r="T368" s="157">
        <v>130</v>
      </c>
      <c r="U368" s="166">
        <v>200</v>
      </c>
      <c r="V368" s="165" t="s">
        <v>223</v>
      </c>
      <c r="W368" s="165" t="s">
        <v>77</v>
      </c>
      <c r="X368" s="167"/>
    </row>
    <row r="369" spans="1:38" ht="11.25" customHeight="1" x14ac:dyDescent="0.3">
      <c r="A369" s="151">
        <v>1365</v>
      </c>
      <c r="B369" s="152" t="s">
        <v>3837</v>
      </c>
      <c r="C369" s="153">
        <v>20</v>
      </c>
      <c r="D369" s="154">
        <v>220</v>
      </c>
      <c r="E369" s="155"/>
      <c r="F369" s="156">
        <f t="shared" si="28"/>
        <v>0</v>
      </c>
      <c r="G369" s="157" t="s">
        <v>40</v>
      </c>
      <c r="H369" s="155" t="s">
        <v>2521</v>
      </c>
      <c r="I369" s="152" t="s">
        <v>3838</v>
      </c>
      <c r="J369" s="152" t="str">
        <f t="shared" si="31"/>
        <v>бізнес і саморозвиток</v>
      </c>
      <c r="K369" s="158">
        <v>9786176795469</v>
      </c>
      <c r="L369" s="159">
        <v>2018</v>
      </c>
      <c r="M369" s="159" t="s">
        <v>2551</v>
      </c>
      <c r="N369" s="160" t="s">
        <v>123</v>
      </c>
      <c r="O369" s="161" t="s">
        <v>3839</v>
      </c>
      <c r="P369" s="162">
        <v>173339</v>
      </c>
      <c r="Q369" s="163" t="s">
        <v>3840</v>
      </c>
      <c r="R369" s="164">
        <v>0.3</v>
      </c>
      <c r="S369" s="165">
        <v>216</v>
      </c>
      <c r="T369" s="157">
        <v>145</v>
      </c>
      <c r="U369" s="166">
        <v>200</v>
      </c>
      <c r="V369" s="165" t="s">
        <v>132</v>
      </c>
      <c r="W369" s="165" t="s">
        <v>38</v>
      </c>
      <c r="X369" s="167"/>
    </row>
    <row r="370" spans="1:38" ht="11.25" customHeight="1" x14ac:dyDescent="0.3">
      <c r="A370" s="151">
        <v>1366</v>
      </c>
      <c r="B370" s="152" t="s">
        <v>3841</v>
      </c>
      <c r="C370" s="153">
        <v>10</v>
      </c>
      <c r="D370" s="180">
        <v>220</v>
      </c>
      <c r="E370" s="155"/>
      <c r="F370" s="156">
        <f t="shared" si="28"/>
        <v>0</v>
      </c>
      <c r="G370" s="157" t="s">
        <v>40</v>
      </c>
      <c r="H370" s="155" t="s">
        <v>2521</v>
      </c>
      <c r="I370" s="152" t="s">
        <v>3842</v>
      </c>
      <c r="J370" s="152" t="str">
        <f t="shared" si="31"/>
        <v>бізнес і саморозвиток</v>
      </c>
      <c r="K370" s="158">
        <v>9786176793755</v>
      </c>
      <c r="L370" s="159">
        <v>2017</v>
      </c>
      <c r="M370" s="159" t="s">
        <v>1846</v>
      </c>
      <c r="N370" s="160" t="s">
        <v>123</v>
      </c>
      <c r="O370" s="161" t="s">
        <v>3843</v>
      </c>
      <c r="P370" s="162">
        <v>156048</v>
      </c>
      <c r="Q370" s="163" t="s">
        <v>3844</v>
      </c>
      <c r="R370" s="164">
        <v>0.46</v>
      </c>
      <c r="S370" s="165">
        <v>352</v>
      </c>
      <c r="T370" s="157">
        <v>145</v>
      </c>
      <c r="U370" s="166">
        <v>200</v>
      </c>
      <c r="V370" s="165" t="s">
        <v>132</v>
      </c>
      <c r="W370" s="165" t="s">
        <v>77</v>
      </c>
      <c r="X370" s="167"/>
    </row>
    <row r="371" spans="1:38" ht="11.25" customHeight="1" x14ac:dyDescent="0.3">
      <c r="A371" s="151">
        <v>1367</v>
      </c>
      <c r="B371" s="152" t="s">
        <v>3845</v>
      </c>
      <c r="C371" s="153">
        <v>10</v>
      </c>
      <c r="D371" s="154">
        <v>150</v>
      </c>
      <c r="E371" s="155"/>
      <c r="F371" s="156">
        <f t="shared" si="28"/>
        <v>0</v>
      </c>
      <c r="G371" s="157">
        <v>44539</v>
      </c>
      <c r="H371" s="155" t="s">
        <v>2521</v>
      </c>
      <c r="I371" s="152" t="s">
        <v>2758</v>
      </c>
      <c r="J371" s="152" t="str">
        <f>HYPERLINK("https://starylev.com.ua/bookstore/series--knygy-dlya-pidlitkiv","книжки для підлітків")</f>
        <v>книжки для підлітків</v>
      </c>
      <c r="K371" s="158">
        <v>9786176796336</v>
      </c>
      <c r="L371" s="159">
        <v>2018</v>
      </c>
      <c r="M371" s="159" t="s">
        <v>1846</v>
      </c>
      <c r="N371" s="160" t="s">
        <v>2546</v>
      </c>
      <c r="O371" s="161" t="s">
        <v>3846</v>
      </c>
      <c r="P371" s="162">
        <v>173340</v>
      </c>
      <c r="Q371" s="163" t="s">
        <v>3847</v>
      </c>
      <c r="R371" s="164">
        <v>0.3</v>
      </c>
      <c r="S371" s="165">
        <v>256</v>
      </c>
      <c r="T371" s="157">
        <v>130</v>
      </c>
      <c r="U371" s="166">
        <v>200</v>
      </c>
      <c r="V371" s="165" t="s">
        <v>223</v>
      </c>
      <c r="W371" s="165" t="s">
        <v>77</v>
      </c>
      <c r="X371" s="167"/>
    </row>
    <row r="372" spans="1:38" ht="11.25" customHeight="1" x14ac:dyDescent="0.3">
      <c r="A372" s="151">
        <v>1368</v>
      </c>
      <c r="B372" s="152" t="s">
        <v>3848</v>
      </c>
      <c r="C372" s="153">
        <v>10</v>
      </c>
      <c r="D372" s="180">
        <v>250</v>
      </c>
      <c r="E372" s="155"/>
      <c r="F372" s="156">
        <f t="shared" si="28"/>
        <v>0</v>
      </c>
      <c r="G372" s="157">
        <v>44319</v>
      </c>
      <c r="H372" s="155" t="s">
        <v>2521</v>
      </c>
      <c r="I372" s="168" t="s">
        <v>3849</v>
      </c>
      <c r="J372" s="152" t="str">
        <f t="shared" ref="J372:J373" si="32">HYPERLINK("https://starylev.com.ua/bookstore/series--knygy-rozglyadalky-vimmelbuhy","дитячі книжки-розглядалки")</f>
        <v>дитячі книжки-розглядалки</v>
      </c>
      <c r="K372" s="158">
        <v>9786176793113</v>
      </c>
      <c r="L372" s="159">
        <v>2016</v>
      </c>
      <c r="M372" s="159" t="s">
        <v>2522</v>
      </c>
      <c r="N372" s="160" t="s">
        <v>1318</v>
      </c>
      <c r="O372" s="161" t="s">
        <v>3850</v>
      </c>
      <c r="P372" s="162">
        <v>128587</v>
      </c>
      <c r="Q372" s="163" t="s">
        <v>3851</v>
      </c>
      <c r="R372" s="164">
        <v>0.56000000000000005</v>
      </c>
      <c r="S372" s="165">
        <v>24</v>
      </c>
      <c r="T372" s="157">
        <v>265</v>
      </c>
      <c r="U372" s="166">
        <v>280</v>
      </c>
      <c r="V372" s="165" t="s">
        <v>2930</v>
      </c>
      <c r="W372" s="165" t="s">
        <v>38</v>
      </c>
      <c r="X372" s="167"/>
    </row>
    <row r="373" spans="1:38" ht="11.25" customHeight="1" x14ac:dyDescent="0.3">
      <c r="A373" s="151">
        <v>1369</v>
      </c>
      <c r="B373" s="152" t="s">
        <v>3852</v>
      </c>
      <c r="C373" s="153">
        <v>10</v>
      </c>
      <c r="D373" s="154">
        <v>250</v>
      </c>
      <c r="E373" s="155"/>
      <c r="F373" s="156">
        <f t="shared" si="28"/>
        <v>0</v>
      </c>
      <c r="G373" s="157">
        <v>44319</v>
      </c>
      <c r="H373" s="155" t="s">
        <v>2521</v>
      </c>
      <c r="I373" s="168" t="s">
        <v>3853</v>
      </c>
      <c r="J373" s="152" t="str">
        <f t="shared" si="32"/>
        <v>дитячі книжки-розглядалки</v>
      </c>
      <c r="K373" s="158">
        <v>9786176794738</v>
      </c>
      <c r="L373" s="159">
        <v>2018</v>
      </c>
      <c r="M373" s="159" t="s">
        <v>2672</v>
      </c>
      <c r="N373" s="160" t="s">
        <v>1318</v>
      </c>
      <c r="O373" s="161" t="s">
        <v>3854</v>
      </c>
      <c r="P373" s="162">
        <v>166915</v>
      </c>
      <c r="Q373" s="163" t="s">
        <v>3855</v>
      </c>
      <c r="R373" s="164">
        <v>0.52500000000000002</v>
      </c>
      <c r="S373" s="165">
        <v>24</v>
      </c>
      <c r="T373" s="157">
        <v>265</v>
      </c>
      <c r="U373" s="166">
        <v>280</v>
      </c>
      <c r="V373" s="165" t="s">
        <v>2930</v>
      </c>
      <c r="W373" s="165" t="s">
        <v>38</v>
      </c>
      <c r="X373" s="167"/>
    </row>
    <row r="374" spans="1:38" ht="11.25" customHeight="1" x14ac:dyDescent="0.3">
      <c r="A374" s="151">
        <v>1370</v>
      </c>
      <c r="B374" s="152" t="s">
        <v>3856</v>
      </c>
      <c r="C374" s="153">
        <v>10</v>
      </c>
      <c r="D374" s="180">
        <v>180</v>
      </c>
      <c r="E374" s="155"/>
      <c r="F374" s="156">
        <f t="shared" si="28"/>
        <v>0</v>
      </c>
      <c r="G374" s="157" t="s">
        <v>40</v>
      </c>
      <c r="H374" s="155" t="s">
        <v>2521</v>
      </c>
      <c r="I374" s="168" t="s">
        <v>2657</v>
      </c>
      <c r="J374" s="152" t="str">
        <f t="shared" ref="J374:J375" si="33">HYPERLINK("https://starylev.com.ua/bookstore/series--hudozhnya-proza","художня проза")</f>
        <v>художня проза</v>
      </c>
      <c r="K374" s="158">
        <v>9786176793694</v>
      </c>
      <c r="L374" s="159">
        <v>2017</v>
      </c>
      <c r="M374" s="159" t="s">
        <v>1584</v>
      </c>
      <c r="N374" s="160" t="s">
        <v>663</v>
      </c>
      <c r="O374" s="161" t="s">
        <v>3857</v>
      </c>
      <c r="P374" s="162">
        <v>164026</v>
      </c>
      <c r="Q374" s="163" t="s">
        <v>3858</v>
      </c>
      <c r="R374" s="164">
        <v>0.43</v>
      </c>
      <c r="S374" s="165">
        <v>432</v>
      </c>
      <c r="T374" s="157">
        <v>130</v>
      </c>
      <c r="U374" s="166">
        <v>200</v>
      </c>
      <c r="V374" s="165" t="s">
        <v>223</v>
      </c>
      <c r="W374" s="165" t="s">
        <v>77</v>
      </c>
      <c r="X374" s="167"/>
    </row>
    <row r="375" spans="1:38" ht="11.25" customHeight="1" x14ac:dyDescent="0.3">
      <c r="A375" s="151">
        <v>1371</v>
      </c>
      <c r="B375" s="152" t="s">
        <v>3859</v>
      </c>
      <c r="C375" s="153">
        <v>16</v>
      </c>
      <c r="D375" s="154">
        <v>70</v>
      </c>
      <c r="E375" s="155"/>
      <c r="F375" s="156">
        <f t="shared" si="28"/>
        <v>0</v>
      </c>
      <c r="G375" s="157" t="s">
        <v>40</v>
      </c>
      <c r="H375" s="155" t="s">
        <v>2521</v>
      </c>
      <c r="I375" s="168" t="s">
        <v>3860</v>
      </c>
      <c r="J375" s="152" t="str">
        <f t="shared" si="33"/>
        <v>художня проза</v>
      </c>
      <c r="K375" s="158">
        <v>9786176795421</v>
      </c>
      <c r="L375" s="159">
        <v>2018</v>
      </c>
      <c r="M375" s="159" t="s">
        <v>2527</v>
      </c>
      <c r="N375" s="160" t="s">
        <v>754</v>
      </c>
      <c r="O375" s="161" t="s">
        <v>3861</v>
      </c>
      <c r="P375" s="162">
        <v>178526</v>
      </c>
      <c r="Q375" s="163" t="s">
        <v>3862</v>
      </c>
      <c r="R375" s="164">
        <v>0.26</v>
      </c>
      <c r="S375" s="165">
        <v>224</v>
      </c>
      <c r="T375" s="157">
        <v>130</v>
      </c>
      <c r="U375" s="166">
        <v>200</v>
      </c>
      <c r="V375" s="165" t="s">
        <v>223</v>
      </c>
      <c r="W375" s="165" t="s">
        <v>77</v>
      </c>
      <c r="X375" s="167"/>
    </row>
    <row r="376" spans="1:38" ht="11.25" customHeight="1" x14ac:dyDescent="0.3">
      <c r="A376" s="151">
        <v>1372</v>
      </c>
      <c r="B376" s="152" t="s">
        <v>3863</v>
      </c>
      <c r="C376" s="153">
        <v>10</v>
      </c>
      <c r="D376" s="180">
        <v>150</v>
      </c>
      <c r="E376" s="155"/>
      <c r="F376" s="156">
        <f t="shared" si="28"/>
        <v>0</v>
      </c>
      <c r="G376" s="157">
        <v>44414</v>
      </c>
      <c r="H376" s="155" t="s">
        <v>2521</v>
      </c>
      <c r="I376" s="152" t="str">
        <f>HYPERLINK("https://starylev.com.ua/old-lion/author/myeleh-agnyeshka","Мєлех Агнєшка")</f>
        <v>Мєлех Агнєшка</v>
      </c>
      <c r="J376" s="152" t="str">
        <f>HYPERLINK("https://starylev.com.ua/bookstore/series--dytyachi-knygy-dlya-chytannya","дитячі книжки для читання")</f>
        <v>дитячі книжки для читання</v>
      </c>
      <c r="K376" s="158">
        <v>9786176799429</v>
      </c>
      <c r="L376" s="159" t="s">
        <v>577</v>
      </c>
      <c r="M376" s="159" t="s">
        <v>2522</v>
      </c>
      <c r="N376" s="160" t="s">
        <v>3864</v>
      </c>
      <c r="O376" s="161" t="s">
        <v>3865</v>
      </c>
      <c r="P376" s="162">
        <v>154380</v>
      </c>
      <c r="Q376" s="163" t="s">
        <v>3866</v>
      </c>
      <c r="R376" s="164">
        <v>0.29799999999999999</v>
      </c>
      <c r="S376" s="165">
        <v>200</v>
      </c>
      <c r="T376" s="157">
        <v>145</v>
      </c>
      <c r="U376" s="166">
        <v>200</v>
      </c>
      <c r="V376" s="165" t="s">
        <v>132</v>
      </c>
      <c r="W376" s="165" t="s">
        <v>77</v>
      </c>
      <c r="X376" s="167"/>
    </row>
    <row r="377" spans="1:38" ht="11.25" customHeight="1" x14ac:dyDescent="0.3">
      <c r="A377" s="151">
        <v>1373</v>
      </c>
      <c r="B377" s="152" t="str">
        <f>HYPERLINK("https://starylev.com.ua/yugoslaviya-moya-batkivshchyna","Книга Югославія, моя батьківщина")</f>
        <v>Книга Югославія, моя батьківщина</v>
      </c>
      <c r="C377" s="153">
        <v>10</v>
      </c>
      <c r="D377" s="180">
        <v>120</v>
      </c>
      <c r="E377" s="155"/>
      <c r="F377" s="156">
        <f t="shared" si="28"/>
        <v>0</v>
      </c>
      <c r="G377" s="157" t="s">
        <v>40</v>
      </c>
      <c r="H377" s="155" t="s">
        <v>2521</v>
      </c>
      <c r="I377" s="152" t="str">
        <f>HYPERLINK("https://starylev.com.ua/old-lion/author/voynovych-goran","Войнович Ґоран")</f>
        <v>Войнович Ґоран</v>
      </c>
      <c r="J377" s="152" t="str">
        <f>HYPERLINK("https://starylev.com.ua/bookstore/series--hudozhnya-proza","художня проза")</f>
        <v>художня проза</v>
      </c>
      <c r="K377" s="158">
        <v>9786176795766</v>
      </c>
      <c r="L377" s="159" t="s">
        <v>2544</v>
      </c>
      <c r="M377" s="159" t="s">
        <v>2545</v>
      </c>
      <c r="N377" s="160" t="s">
        <v>878</v>
      </c>
      <c r="O377" s="161" t="s">
        <v>3867</v>
      </c>
      <c r="P377" s="162">
        <v>207528</v>
      </c>
      <c r="Q377" s="163" t="s">
        <v>3868</v>
      </c>
      <c r="R377" s="164">
        <v>0.32500000000000001</v>
      </c>
      <c r="S377" s="165">
        <v>304</v>
      </c>
      <c r="T377" s="157">
        <v>130</v>
      </c>
      <c r="U377" s="166">
        <v>200</v>
      </c>
      <c r="V377" s="165" t="s">
        <v>223</v>
      </c>
      <c r="W377" s="165" t="s">
        <v>77</v>
      </c>
      <c r="X377" s="167"/>
    </row>
    <row r="378" spans="1:38" ht="11.25" customHeight="1" x14ac:dyDescent="0.3">
      <c r="A378" s="151">
        <v>1374</v>
      </c>
      <c r="B378" s="152" t="str">
        <f>HYPERLINK("https://starylev.com.ua/ya-budu-dyvytysya-yak-ty-pyshesh","Книга Я буду дивитися, як ти пишеш")</f>
        <v>Книга Я буду дивитися, як ти пишеш</v>
      </c>
      <c r="C378" s="153">
        <v>20</v>
      </c>
      <c r="D378" s="154">
        <v>150</v>
      </c>
      <c r="E378" s="155"/>
      <c r="F378" s="156">
        <f t="shared" si="28"/>
        <v>0</v>
      </c>
      <c r="G378" s="157" t="s">
        <v>40</v>
      </c>
      <c r="H378" s="155" t="s">
        <v>2521</v>
      </c>
      <c r="I378" s="152" t="str">
        <f>HYPERLINK("https://starylev.com.ua/old-lion/author/kuryata-nina","Кур’ята Ніна")</f>
        <v>Кур’ята Ніна</v>
      </c>
      <c r="J378" s="152" t="str">
        <f>HYPERLINK("https://starylev.com.ua/bookstore/series--poeziya","поезія")</f>
        <v>поезія</v>
      </c>
      <c r="K378" s="158">
        <v>9786176794820</v>
      </c>
      <c r="L378" s="159" t="s">
        <v>3869</v>
      </c>
      <c r="M378" s="159" t="s">
        <v>2522</v>
      </c>
      <c r="N378" s="160" t="s">
        <v>532</v>
      </c>
      <c r="O378" s="161" t="s">
        <v>3870</v>
      </c>
      <c r="P378" s="162">
        <v>169131</v>
      </c>
      <c r="Q378" s="163" t="s">
        <v>3871</v>
      </c>
      <c r="R378" s="164">
        <v>0.20499999999999999</v>
      </c>
      <c r="S378" s="165">
        <v>96</v>
      </c>
      <c r="T378" s="157">
        <v>125</v>
      </c>
      <c r="U378" s="166">
        <v>165</v>
      </c>
      <c r="V378" s="165" t="s">
        <v>535</v>
      </c>
      <c r="W378" s="165" t="s">
        <v>38</v>
      </c>
      <c r="X378" s="167"/>
    </row>
    <row r="379" spans="1:38" ht="11.25" customHeight="1" x14ac:dyDescent="0.3">
      <c r="A379" s="151">
        <v>1375</v>
      </c>
      <c r="B379" s="169" t="s">
        <v>3872</v>
      </c>
      <c r="C379" s="153">
        <v>16</v>
      </c>
      <c r="D379" s="182">
        <v>220</v>
      </c>
      <c r="E379" s="155"/>
      <c r="F379" s="156">
        <f t="shared" si="28"/>
        <v>0</v>
      </c>
      <c r="G379" s="172" t="s">
        <v>1134</v>
      </c>
      <c r="H379" s="155" t="s">
        <v>2521</v>
      </c>
      <c r="I379" s="168" t="s">
        <v>3735</v>
      </c>
      <c r="J379" s="168" t="s">
        <v>1128</v>
      </c>
      <c r="K379" s="158">
        <v>9786176796732</v>
      </c>
      <c r="L379" s="159" t="s">
        <v>2569</v>
      </c>
      <c r="M379" s="159" t="s">
        <v>2551</v>
      </c>
      <c r="N379" s="160" t="s">
        <v>2416</v>
      </c>
      <c r="O379" s="161" t="s">
        <v>3873</v>
      </c>
      <c r="P379" s="162">
        <v>192068</v>
      </c>
      <c r="Q379" s="163" t="s">
        <v>3874</v>
      </c>
      <c r="R379" s="164">
        <v>0.33</v>
      </c>
      <c r="S379" s="165">
        <v>88</v>
      </c>
      <c r="T379" s="157">
        <v>160</v>
      </c>
      <c r="U379" s="166">
        <v>250</v>
      </c>
      <c r="V379" s="165" t="s">
        <v>1914</v>
      </c>
      <c r="W379" s="165" t="s">
        <v>38</v>
      </c>
      <c r="X379" s="167"/>
      <c r="Y379" s="167"/>
      <c r="Z379" s="167"/>
      <c r="AA379" s="167"/>
      <c r="AB379" s="167"/>
      <c r="AC379" s="167"/>
      <c r="AD379" s="167"/>
      <c r="AE379" s="167"/>
      <c r="AF379" s="167"/>
      <c r="AG379" s="167"/>
      <c r="AH379" s="167"/>
      <c r="AI379" s="167"/>
      <c r="AJ379" s="167"/>
      <c r="AK379" s="167"/>
      <c r="AL379" s="167"/>
    </row>
    <row r="380" spans="1:38" ht="11.25" customHeight="1" x14ac:dyDescent="0.3">
      <c r="A380" s="151">
        <v>1376</v>
      </c>
      <c r="B380" s="169" t="s">
        <v>3875</v>
      </c>
      <c r="C380" s="153">
        <v>10</v>
      </c>
      <c r="D380" s="179">
        <v>150</v>
      </c>
      <c r="E380" s="155"/>
      <c r="F380" s="156">
        <f t="shared" si="28"/>
        <v>0</v>
      </c>
      <c r="G380" s="172" t="s">
        <v>1315</v>
      </c>
      <c r="H380" s="155" t="s">
        <v>2521</v>
      </c>
      <c r="I380" s="168" t="s">
        <v>3132</v>
      </c>
      <c r="J380" s="168" t="s">
        <v>1238</v>
      </c>
      <c r="K380" s="158">
        <v>9786176798620</v>
      </c>
      <c r="L380" s="159" t="s">
        <v>2544</v>
      </c>
      <c r="M380" s="159" t="s">
        <v>1584</v>
      </c>
      <c r="N380" s="160" t="s">
        <v>1239</v>
      </c>
      <c r="O380" s="161" t="s">
        <v>3876</v>
      </c>
      <c r="P380" s="162">
        <v>141547</v>
      </c>
      <c r="Q380" s="163" t="s">
        <v>3877</v>
      </c>
      <c r="R380" s="164">
        <v>0.38700000000000001</v>
      </c>
      <c r="S380" s="165">
        <v>72</v>
      </c>
      <c r="T380" s="157">
        <v>190</v>
      </c>
      <c r="U380" s="166">
        <v>240</v>
      </c>
      <c r="V380" s="165" t="s">
        <v>93</v>
      </c>
      <c r="W380" s="165" t="s">
        <v>38</v>
      </c>
      <c r="X380" s="167"/>
      <c r="Y380" s="167"/>
      <c r="Z380" s="167"/>
      <c r="AA380" s="167"/>
      <c r="AB380" s="167"/>
      <c r="AC380" s="167"/>
      <c r="AD380" s="167"/>
      <c r="AE380" s="167"/>
      <c r="AF380" s="167"/>
      <c r="AG380" s="167"/>
      <c r="AH380" s="167"/>
      <c r="AI380" s="167"/>
      <c r="AJ380" s="167"/>
      <c r="AK380" s="167"/>
      <c r="AL380" s="167"/>
    </row>
    <row r="381" spans="1:38" ht="11.25" customHeight="1" x14ac:dyDescent="0.3">
      <c r="A381" s="151">
        <v>1377</v>
      </c>
      <c r="B381" s="152" t="s">
        <v>3878</v>
      </c>
      <c r="C381" s="153">
        <v>10</v>
      </c>
      <c r="D381" s="154">
        <v>100</v>
      </c>
      <c r="E381" s="155"/>
      <c r="F381" s="156">
        <f t="shared" si="28"/>
        <v>0</v>
      </c>
      <c r="G381" s="157" t="s">
        <v>40</v>
      </c>
      <c r="H381" s="155" t="s">
        <v>2521</v>
      </c>
      <c r="I381" s="168" t="s">
        <v>3879</v>
      </c>
      <c r="J381" s="152" t="str">
        <f>HYPERLINK("https://starylev.com.ua/bookstore/series--hudozhnya-proza","художня проза")</f>
        <v>художня проза</v>
      </c>
      <c r="K381" s="158">
        <v>9786176792680</v>
      </c>
      <c r="L381" s="159">
        <v>2016</v>
      </c>
      <c r="M381" s="159" t="s">
        <v>2522</v>
      </c>
      <c r="N381" s="160" t="s">
        <v>291</v>
      </c>
      <c r="O381" s="161" t="s">
        <v>3880</v>
      </c>
      <c r="P381" s="162">
        <v>144082</v>
      </c>
      <c r="Q381" s="163" t="s">
        <v>3881</v>
      </c>
      <c r="R381" s="164">
        <v>0.43</v>
      </c>
      <c r="S381" s="165">
        <v>432</v>
      </c>
      <c r="T381" s="157">
        <v>130</v>
      </c>
      <c r="U381" s="166">
        <v>200</v>
      </c>
      <c r="V381" s="165" t="s">
        <v>223</v>
      </c>
      <c r="W381" s="165" t="s">
        <v>77</v>
      </c>
      <c r="X381" s="167"/>
    </row>
    <row r="382" spans="1:38" ht="11.25" customHeight="1" x14ac:dyDescent="0.3">
      <c r="A382" s="151">
        <v>1378</v>
      </c>
      <c r="B382" s="152" t="s">
        <v>3882</v>
      </c>
      <c r="C382" s="153">
        <v>10</v>
      </c>
      <c r="D382" s="180">
        <v>150</v>
      </c>
      <c r="E382" s="155"/>
      <c r="F382" s="156">
        <f t="shared" si="28"/>
        <v>0</v>
      </c>
      <c r="G382" s="157" t="s">
        <v>40</v>
      </c>
      <c r="H382" s="155" t="s">
        <v>2521</v>
      </c>
      <c r="I382" s="152" t="s">
        <v>2575</v>
      </c>
      <c r="J382" s="152" t="str">
        <f>HYPERLINK("https://starylev.com.ua/bookstore/series--korotka-proza-ta-eseyistyka","коротка проза та есеїстика")</f>
        <v>коротка проза та есеїстика</v>
      </c>
      <c r="K382" s="158">
        <v>9786176797104</v>
      </c>
      <c r="L382" s="159" t="s">
        <v>2569</v>
      </c>
      <c r="M382" s="159" t="s">
        <v>2522</v>
      </c>
      <c r="N382" s="160" t="s">
        <v>123</v>
      </c>
      <c r="O382" s="161" t="s">
        <v>3883</v>
      </c>
      <c r="P382" s="162">
        <v>149038</v>
      </c>
      <c r="Q382" s="163" t="s">
        <v>3884</v>
      </c>
      <c r="R382" s="164">
        <v>0.46</v>
      </c>
      <c r="S382" s="165">
        <v>176</v>
      </c>
      <c r="T382" s="157">
        <v>165</v>
      </c>
      <c r="U382" s="166">
        <v>215</v>
      </c>
      <c r="V382" s="165" t="s">
        <v>108</v>
      </c>
      <c r="W382" s="165" t="s">
        <v>38</v>
      </c>
      <c r="X382" s="167"/>
    </row>
    <row r="383" spans="1:38" ht="11.25" customHeight="1" x14ac:dyDescent="0.3">
      <c r="A383" s="151">
        <v>1379</v>
      </c>
      <c r="B383" s="152" t="s">
        <v>3885</v>
      </c>
      <c r="C383" s="153">
        <v>8</v>
      </c>
      <c r="D383" s="180">
        <v>200</v>
      </c>
      <c r="E383" s="155"/>
      <c r="F383" s="156">
        <f t="shared" si="28"/>
        <v>0</v>
      </c>
      <c r="G383" s="157" t="s">
        <v>30</v>
      </c>
      <c r="H383" s="155" t="s">
        <v>2521</v>
      </c>
      <c r="I383" s="168" t="s">
        <v>3886</v>
      </c>
      <c r="J383" s="152" t="str">
        <f>HYPERLINK("https://starylev.com.ua/bookstore/tag--178","дитячі пізнавальні книжки")</f>
        <v>дитячі пізнавальні книжки</v>
      </c>
      <c r="K383" s="158">
        <v>9786176796060</v>
      </c>
      <c r="L383" s="159">
        <v>2018</v>
      </c>
      <c r="M383" s="159" t="s">
        <v>1584</v>
      </c>
      <c r="N383" s="160" t="s">
        <v>3887</v>
      </c>
      <c r="O383" s="161" t="s">
        <v>3888</v>
      </c>
      <c r="P383" s="162">
        <v>184644</v>
      </c>
      <c r="Q383" s="163" t="s">
        <v>3889</v>
      </c>
      <c r="R383" s="164">
        <v>0.43</v>
      </c>
      <c r="S383" s="165">
        <v>248</v>
      </c>
      <c r="T383" s="157">
        <v>145</v>
      </c>
      <c r="U383" s="166">
        <v>200</v>
      </c>
      <c r="V383" s="165" t="s">
        <v>132</v>
      </c>
      <c r="W383" s="165" t="s">
        <v>77</v>
      </c>
      <c r="X383" s="167"/>
    </row>
    <row r="384" spans="1:38" ht="11.25" customHeight="1" x14ac:dyDescent="0.3">
      <c r="A384" s="151">
        <v>1380</v>
      </c>
      <c r="B384" s="152" t="s">
        <v>3890</v>
      </c>
      <c r="C384" s="153">
        <v>20</v>
      </c>
      <c r="D384" s="180">
        <v>80</v>
      </c>
      <c r="E384" s="155"/>
      <c r="F384" s="156">
        <f t="shared" si="28"/>
        <v>0</v>
      </c>
      <c r="G384" s="157">
        <v>44319</v>
      </c>
      <c r="H384" s="155" t="s">
        <v>2521</v>
      </c>
      <c r="I384" s="168" t="s">
        <v>3447</v>
      </c>
      <c r="J384" s="152" t="str">
        <f>HYPERLINK("https://starylev.com.ua/bookstore/series--kartonky","дитячі картонки")</f>
        <v>дитячі картонки</v>
      </c>
      <c r="K384" s="158">
        <v>9786176794127</v>
      </c>
      <c r="L384" s="159">
        <v>2017</v>
      </c>
      <c r="M384" s="159" t="s">
        <v>2652</v>
      </c>
      <c r="N384" s="160" t="s">
        <v>1473</v>
      </c>
      <c r="O384" s="161" t="s">
        <v>3891</v>
      </c>
      <c r="P384" s="162">
        <v>158806</v>
      </c>
      <c r="Q384" s="163" t="s">
        <v>3892</v>
      </c>
      <c r="R384" s="164">
        <v>0.16</v>
      </c>
      <c r="S384" s="165">
        <v>12</v>
      </c>
      <c r="T384" s="157">
        <v>180</v>
      </c>
      <c r="U384" s="166">
        <v>180</v>
      </c>
      <c r="V384" s="165" t="s">
        <v>1476</v>
      </c>
      <c r="W384" s="165" t="s">
        <v>38</v>
      </c>
      <c r="X384" s="167"/>
    </row>
    <row r="385" spans="1:38" ht="11.25" customHeight="1" x14ac:dyDescent="0.3">
      <c r="A385" s="151">
        <v>1381</v>
      </c>
      <c r="B385" s="152" t="s">
        <v>3893</v>
      </c>
      <c r="C385" s="153">
        <v>10</v>
      </c>
      <c r="D385" s="154">
        <v>400</v>
      </c>
      <c r="E385" s="155"/>
      <c r="F385" s="156">
        <f t="shared" si="28"/>
        <v>0</v>
      </c>
      <c r="G385" s="157" t="s">
        <v>30</v>
      </c>
      <c r="H385" s="155" t="s">
        <v>2521</v>
      </c>
      <c r="I385" s="168" t="s">
        <v>3894</v>
      </c>
      <c r="J385" s="152" t="str">
        <f>HYPERLINK("https://starylev.com.ua/bookstore/tag--178","дитячі пізнавальні книжки")</f>
        <v>дитячі пізнавальні книжки</v>
      </c>
      <c r="K385" s="158">
        <v>9786176795063</v>
      </c>
      <c r="L385" s="159">
        <v>2018</v>
      </c>
      <c r="M385" s="159" t="s">
        <v>1846</v>
      </c>
      <c r="N385" s="160" t="s">
        <v>976</v>
      </c>
      <c r="O385" s="161" t="s">
        <v>3895</v>
      </c>
      <c r="P385" s="162">
        <v>173341</v>
      </c>
      <c r="Q385" s="163" t="s">
        <v>3896</v>
      </c>
      <c r="R385" s="164">
        <v>0.73</v>
      </c>
      <c r="S385" s="165">
        <v>62</v>
      </c>
      <c r="T385" s="157">
        <v>235</v>
      </c>
      <c r="U385" s="166">
        <v>335</v>
      </c>
      <c r="V385" s="165" t="s">
        <v>3897</v>
      </c>
      <c r="W385" s="165" t="s">
        <v>38</v>
      </c>
      <c r="X385" s="167"/>
    </row>
    <row r="386" spans="1:38" ht="11.25" customHeight="1" x14ac:dyDescent="0.3">
      <c r="A386" s="151">
        <v>1382</v>
      </c>
      <c r="B386" s="152" t="s">
        <v>3898</v>
      </c>
      <c r="C386" s="153">
        <v>10</v>
      </c>
      <c r="D386" s="180">
        <v>180</v>
      </c>
      <c r="E386" s="155"/>
      <c r="F386" s="156">
        <f t="shared" si="28"/>
        <v>0</v>
      </c>
      <c r="G386" s="157" t="s">
        <v>40</v>
      </c>
      <c r="H386" s="155" t="s">
        <v>2521</v>
      </c>
      <c r="I386" s="168" t="s">
        <v>3899</v>
      </c>
      <c r="J386" s="152" t="str">
        <f>HYPERLINK("https://starylev.com.ua/bookstore/series--hudozhnya-proza","художня проза")</f>
        <v>художня проза</v>
      </c>
      <c r="K386" s="158">
        <v>9786176794981</v>
      </c>
      <c r="L386" s="159">
        <v>2018</v>
      </c>
      <c r="M386" s="159" t="s">
        <v>2551</v>
      </c>
      <c r="N386" s="160" t="s">
        <v>878</v>
      </c>
      <c r="O386" s="161" t="s">
        <v>3900</v>
      </c>
      <c r="P386" s="162">
        <v>173342</v>
      </c>
      <c r="Q386" s="163" t="s">
        <v>3901</v>
      </c>
      <c r="R386" s="164">
        <v>0.34</v>
      </c>
      <c r="S386" s="165">
        <v>304</v>
      </c>
      <c r="T386" s="157">
        <v>130</v>
      </c>
      <c r="U386" s="166">
        <v>200</v>
      </c>
      <c r="V386" s="165" t="s">
        <v>223</v>
      </c>
      <c r="W386" s="165" t="s">
        <v>77</v>
      </c>
      <c r="X386" s="167"/>
    </row>
    <row r="387" spans="1:38" ht="11.25" customHeight="1" x14ac:dyDescent="0.3">
      <c r="A387" s="151">
        <v>1383</v>
      </c>
      <c r="B387" s="169" t="s">
        <v>3902</v>
      </c>
      <c r="C387" s="153">
        <v>10</v>
      </c>
      <c r="D387" s="173">
        <v>150</v>
      </c>
      <c r="E387" s="155"/>
      <c r="F387" s="156">
        <f t="shared" si="28"/>
        <v>0</v>
      </c>
      <c r="G387" s="172" t="s">
        <v>1315</v>
      </c>
      <c r="H387" s="155" t="s">
        <v>2521</v>
      </c>
      <c r="I387" s="168" t="s">
        <v>1471</v>
      </c>
      <c r="J387" s="168" t="s">
        <v>1238</v>
      </c>
      <c r="K387" s="158">
        <v>9786176794776</v>
      </c>
      <c r="L387" s="159">
        <v>2018</v>
      </c>
      <c r="M387" s="159" t="s">
        <v>2672</v>
      </c>
      <c r="N387" s="160" t="s">
        <v>1239</v>
      </c>
      <c r="O387" s="161" t="s">
        <v>3903</v>
      </c>
      <c r="P387" s="162">
        <v>169133</v>
      </c>
      <c r="Q387" s="163" t="s">
        <v>3904</v>
      </c>
      <c r="R387" s="164">
        <v>0.39</v>
      </c>
      <c r="S387" s="165">
        <v>46</v>
      </c>
      <c r="T387" s="157">
        <v>240</v>
      </c>
      <c r="U387" s="166">
        <v>240</v>
      </c>
      <c r="V387" s="165" t="s">
        <v>63</v>
      </c>
      <c r="W387" s="165" t="s">
        <v>38</v>
      </c>
      <c r="X387" s="167"/>
      <c r="Y387" s="167"/>
      <c r="Z387" s="167"/>
      <c r="AA387" s="167"/>
      <c r="AB387" s="167"/>
      <c r="AC387" s="167"/>
      <c r="AD387" s="167"/>
      <c r="AE387" s="167"/>
      <c r="AF387" s="167"/>
      <c r="AG387" s="167"/>
      <c r="AH387" s="167"/>
      <c r="AI387" s="167"/>
      <c r="AJ387" s="167"/>
      <c r="AK387" s="167"/>
      <c r="AL387" s="167"/>
    </row>
    <row r="388" spans="1:38" ht="11.25" customHeight="1" x14ac:dyDescent="0.3">
      <c r="A388" s="151">
        <v>1384</v>
      </c>
      <c r="B388" s="152" t="s">
        <v>3905</v>
      </c>
      <c r="C388" s="153">
        <v>10</v>
      </c>
      <c r="D388" s="154">
        <v>200</v>
      </c>
      <c r="E388" s="155"/>
      <c r="F388" s="156">
        <f t="shared" si="28"/>
        <v>0</v>
      </c>
      <c r="G388" s="157" t="s">
        <v>40</v>
      </c>
      <c r="H388" s="155" t="s">
        <v>2521</v>
      </c>
      <c r="I388" s="152" t="s">
        <v>2861</v>
      </c>
      <c r="J388" s="152" t="str">
        <f>HYPERLINK("https://starylev.com.ua/bookstore/series--hudozhnya-proza","художня проза")</f>
        <v>художня проза</v>
      </c>
      <c r="K388" s="158">
        <v>9786176795599</v>
      </c>
      <c r="L388" s="159" t="s">
        <v>2569</v>
      </c>
      <c r="M388" s="159" t="s">
        <v>2672</v>
      </c>
      <c r="N388" s="160" t="s">
        <v>878</v>
      </c>
      <c r="O388" s="161" t="s">
        <v>3906</v>
      </c>
      <c r="P388" s="162">
        <v>186164</v>
      </c>
      <c r="Q388" s="163" t="s">
        <v>3907</v>
      </c>
      <c r="R388" s="164">
        <v>0.37</v>
      </c>
      <c r="S388" s="165">
        <v>368</v>
      </c>
      <c r="T388" s="157">
        <v>130</v>
      </c>
      <c r="U388" s="166">
        <v>200</v>
      </c>
      <c r="V388" s="165" t="s">
        <v>223</v>
      </c>
      <c r="W388" s="165" t="s">
        <v>77</v>
      </c>
      <c r="X388" s="167"/>
    </row>
    <row r="389" spans="1:38" ht="11.25" customHeight="1" x14ac:dyDescent="0.3">
      <c r="A389" s="151">
        <v>1385</v>
      </c>
      <c r="B389" s="152" t="s">
        <v>3908</v>
      </c>
      <c r="C389" s="153">
        <v>10</v>
      </c>
      <c r="D389" s="154">
        <v>300</v>
      </c>
      <c r="E389" s="155"/>
      <c r="F389" s="156">
        <f t="shared" si="28"/>
        <v>0</v>
      </c>
      <c r="G389" s="157" t="s">
        <v>40</v>
      </c>
      <c r="H389" s="155" t="s">
        <v>2521</v>
      </c>
      <c r="I389" s="152" t="s">
        <v>3909</v>
      </c>
      <c r="J389" s="152" t="str">
        <f t="shared" ref="J389:J393" si="34">HYPERLINK("https://starylev.com.ua/bookstore/series--biznes-i-samorozvytok","бізнес і саморозвиток")</f>
        <v>бізнес і саморозвиток</v>
      </c>
      <c r="K389" s="158">
        <v>9786176795933</v>
      </c>
      <c r="L389" s="159" t="s">
        <v>2569</v>
      </c>
      <c r="M389" s="159" t="s">
        <v>1584</v>
      </c>
      <c r="N389" s="160" t="s">
        <v>123</v>
      </c>
      <c r="O389" s="161" t="s">
        <v>3910</v>
      </c>
      <c r="P389" s="162">
        <v>201754</v>
      </c>
      <c r="Q389" s="163" t="s">
        <v>3911</v>
      </c>
      <c r="R389" s="164">
        <v>0.64500000000000002</v>
      </c>
      <c r="S389" s="165">
        <v>528</v>
      </c>
      <c r="T389" s="157">
        <v>145</v>
      </c>
      <c r="U389" s="166">
        <v>200</v>
      </c>
      <c r="V389" s="165" t="s">
        <v>132</v>
      </c>
      <c r="W389" s="165" t="s">
        <v>77</v>
      </c>
      <c r="X389" s="167"/>
    </row>
    <row r="390" spans="1:38" ht="11.25" customHeight="1" x14ac:dyDescent="0.3">
      <c r="A390" s="151">
        <v>1386</v>
      </c>
      <c r="B390" s="152" t="s">
        <v>120</v>
      </c>
      <c r="C390" s="153">
        <v>10</v>
      </c>
      <c r="D390" s="180">
        <v>250</v>
      </c>
      <c r="E390" s="155"/>
      <c r="F390" s="156">
        <f t="shared" si="28"/>
        <v>0</v>
      </c>
      <c r="G390" s="157" t="s">
        <v>40</v>
      </c>
      <c r="H390" s="155" t="s">
        <v>2521</v>
      </c>
      <c r="I390" s="152" t="s">
        <v>121</v>
      </c>
      <c r="J390" s="152" t="str">
        <f t="shared" si="34"/>
        <v>бізнес і саморозвиток</v>
      </c>
      <c r="K390" s="158">
        <v>9786176794875</v>
      </c>
      <c r="L390" s="159">
        <v>2018</v>
      </c>
      <c r="M390" s="159" t="s">
        <v>1850</v>
      </c>
      <c r="N390" s="160" t="s">
        <v>123</v>
      </c>
      <c r="O390" s="161" t="s">
        <v>124</v>
      </c>
      <c r="P390" s="162">
        <v>168893</v>
      </c>
      <c r="Q390" s="163" t="s">
        <v>125</v>
      </c>
      <c r="R390" s="164">
        <v>0.53</v>
      </c>
      <c r="S390" s="165">
        <v>224</v>
      </c>
      <c r="T390" s="157">
        <v>165</v>
      </c>
      <c r="U390" s="166">
        <v>215</v>
      </c>
      <c r="V390" s="165" t="s">
        <v>108</v>
      </c>
      <c r="W390" s="165" t="s">
        <v>38</v>
      </c>
      <c r="X390" s="167"/>
    </row>
    <row r="391" spans="1:38" ht="11.25" customHeight="1" x14ac:dyDescent="0.3">
      <c r="A391" s="151">
        <v>1387</v>
      </c>
      <c r="B391" s="152" t="s">
        <v>3912</v>
      </c>
      <c r="C391" s="153">
        <v>10</v>
      </c>
      <c r="D391" s="154">
        <v>200</v>
      </c>
      <c r="E391" s="155"/>
      <c r="F391" s="156">
        <f t="shared" si="28"/>
        <v>0</v>
      </c>
      <c r="G391" s="157" t="s">
        <v>40</v>
      </c>
      <c r="H391" s="155" t="s">
        <v>2521</v>
      </c>
      <c r="I391" s="152" t="s">
        <v>3913</v>
      </c>
      <c r="J391" s="152" t="str">
        <f t="shared" si="34"/>
        <v>бізнес і саморозвиток</v>
      </c>
      <c r="K391" s="158">
        <v>9786176793205</v>
      </c>
      <c r="L391" s="159">
        <v>2016</v>
      </c>
      <c r="M391" s="159" t="s">
        <v>2570</v>
      </c>
      <c r="N391" s="160" t="s">
        <v>3914</v>
      </c>
      <c r="O391" s="161" t="s">
        <v>3915</v>
      </c>
      <c r="P391" s="162">
        <v>142076</v>
      </c>
      <c r="Q391" s="163" t="s">
        <v>3916</v>
      </c>
      <c r="R391" s="164">
        <v>0.62</v>
      </c>
      <c r="S391" s="165">
        <v>272</v>
      </c>
      <c r="T391" s="157">
        <v>170</v>
      </c>
      <c r="U391" s="166">
        <v>215</v>
      </c>
      <c r="V391" s="165" t="s">
        <v>1201</v>
      </c>
      <c r="W391" s="165" t="s">
        <v>38</v>
      </c>
      <c r="X391" s="167"/>
    </row>
    <row r="392" spans="1:38" ht="11.25" customHeight="1" x14ac:dyDescent="0.3">
      <c r="A392" s="151">
        <v>1388</v>
      </c>
      <c r="B392" s="152" t="s">
        <v>3917</v>
      </c>
      <c r="C392" s="153">
        <v>10</v>
      </c>
      <c r="D392" s="154">
        <v>200</v>
      </c>
      <c r="E392" s="155"/>
      <c r="F392" s="156">
        <f t="shared" si="28"/>
        <v>0</v>
      </c>
      <c r="G392" s="157" t="s">
        <v>40</v>
      </c>
      <c r="H392" s="155" t="s">
        <v>2521</v>
      </c>
      <c r="I392" s="152" t="s">
        <v>3913</v>
      </c>
      <c r="J392" s="152" t="str">
        <f t="shared" si="34"/>
        <v>бізнес і саморозвиток</v>
      </c>
      <c r="K392" s="158">
        <v>9786176791270</v>
      </c>
      <c r="L392" s="159">
        <v>2015</v>
      </c>
      <c r="M392" s="159" t="s">
        <v>2551</v>
      </c>
      <c r="N392" s="160" t="s">
        <v>3914</v>
      </c>
      <c r="O392" s="161" t="s">
        <v>3918</v>
      </c>
      <c r="P392" s="162">
        <v>103161</v>
      </c>
      <c r="Q392" s="163" t="s">
        <v>3919</v>
      </c>
      <c r="R392" s="164">
        <v>0.6</v>
      </c>
      <c r="S392" s="165">
        <v>256</v>
      </c>
      <c r="T392" s="157">
        <v>170</v>
      </c>
      <c r="U392" s="166">
        <v>215</v>
      </c>
      <c r="V392" s="165" t="s">
        <v>1201</v>
      </c>
      <c r="W392" s="165" t="s">
        <v>38</v>
      </c>
      <c r="X392" s="167"/>
    </row>
    <row r="393" spans="1:38" ht="11.25" customHeight="1" x14ac:dyDescent="0.3">
      <c r="A393" s="151">
        <v>1389</v>
      </c>
      <c r="B393" s="152" t="s">
        <v>3920</v>
      </c>
      <c r="C393" s="153">
        <v>10</v>
      </c>
      <c r="D393" s="154">
        <v>380</v>
      </c>
      <c r="E393" s="155"/>
      <c r="F393" s="156">
        <f t="shared" si="28"/>
        <v>0</v>
      </c>
      <c r="G393" s="157" t="s">
        <v>40</v>
      </c>
      <c r="H393" s="155" t="s">
        <v>2521</v>
      </c>
      <c r="I393" s="152" t="s">
        <v>3921</v>
      </c>
      <c r="J393" s="152" t="str">
        <f t="shared" si="34"/>
        <v>бізнес і саморозвиток</v>
      </c>
      <c r="K393" s="158">
        <v>9786176794394</v>
      </c>
      <c r="L393" s="159">
        <v>2017</v>
      </c>
      <c r="M393" s="159" t="s">
        <v>2522</v>
      </c>
      <c r="N393" s="160" t="s">
        <v>123</v>
      </c>
      <c r="O393" s="161" t="s">
        <v>3922</v>
      </c>
      <c r="P393" s="162">
        <v>161292</v>
      </c>
      <c r="Q393" s="163" t="s">
        <v>3923</v>
      </c>
      <c r="R393" s="164">
        <v>0.58499999999999996</v>
      </c>
      <c r="S393" s="165">
        <v>304</v>
      </c>
      <c r="T393" s="157">
        <v>145</v>
      </c>
      <c r="U393" s="166">
        <v>215</v>
      </c>
      <c r="V393" s="165" t="s">
        <v>3924</v>
      </c>
      <c r="W393" s="165" t="s">
        <v>38</v>
      </c>
      <c r="X393" s="167"/>
    </row>
  </sheetData>
  <autoFilter ref="A6:AL393">
    <sortState ref="A6:AL393">
      <sortCondition ref="B6:B393"/>
    </sortState>
  </autoFilter>
  <mergeCells count="12">
    <mergeCell ref="J3:L3"/>
    <mergeCell ref="J4:L4"/>
    <mergeCell ref="H3:I4"/>
    <mergeCell ref="H5:I5"/>
    <mergeCell ref="B1:F2"/>
    <mergeCell ref="G1:G2"/>
    <mergeCell ref="H1:I2"/>
    <mergeCell ref="J1:L2"/>
    <mergeCell ref="B3:C3"/>
    <mergeCell ref="B4:C4"/>
    <mergeCell ref="B5:C5"/>
    <mergeCell ref="J5:L5"/>
  </mergeCells>
  <conditionalFormatting sqref="A393 H393">
    <cfRule type="expression" dxfId="5340" priority="1">
      <formula>IF(ISBLANK($H$3),0,SEARCH($H$3,$B393))</formula>
    </cfRule>
  </conditionalFormatting>
  <conditionalFormatting sqref="A393 H393">
    <cfRule type="expression" dxfId="5339" priority="2">
      <formula>IF(ISBLANK($H$3),0,SEARCH($H$3,$B393))</formula>
    </cfRule>
  </conditionalFormatting>
  <conditionalFormatting sqref="A393 H393">
    <cfRule type="expression" dxfId="5338" priority="3">
      <formula>IF(ISBLANK($H$3),0,SEARCH($H$3,$B393))</formula>
    </cfRule>
  </conditionalFormatting>
  <conditionalFormatting sqref="A393 H393">
    <cfRule type="expression" dxfId="5337" priority="4">
      <formula>IF(ISBLANK($H$3),0,SEARCH($H$3,$B393))</formula>
    </cfRule>
  </conditionalFormatting>
  <conditionalFormatting sqref="A393:J393">
    <cfRule type="expression" dxfId="5336" priority="5">
      <formula>IF(ISBLANK($H$3),0,SEARCH($H$3,$B393))</formula>
    </cfRule>
  </conditionalFormatting>
  <conditionalFormatting sqref="A393 H393">
    <cfRule type="expression" dxfId="5335" priority="6">
      <formula>IF(ISBLANK($H$3),0,SEARCH($H$3,$B393))</formula>
    </cfRule>
  </conditionalFormatting>
  <conditionalFormatting sqref="A393 H393">
    <cfRule type="expression" dxfId="5334" priority="7">
      <formula>IF(ISBLANK($H$3),0,SEARCH($H$3,$B393))</formula>
    </cfRule>
  </conditionalFormatting>
  <conditionalFormatting sqref="A393 D393:F393 H393">
    <cfRule type="expression" dxfId="5333" priority="8">
      <formula>IF(ISBLANK($H$3),0,SEARCH($H$3,$B393))</formula>
    </cfRule>
  </conditionalFormatting>
  <conditionalFormatting sqref="H393">
    <cfRule type="expression" dxfId="5332" priority="9">
      <formula>IF(ISBLANK($H$3),0,SEARCH($H$3,#REF!))</formula>
    </cfRule>
  </conditionalFormatting>
  <conditionalFormatting sqref="H393">
    <cfRule type="expression" dxfId="5331" priority="10">
      <formula>IF(ISBLANK($H$3),0,SEARCH($H$3,#REF!))</formula>
    </cfRule>
  </conditionalFormatting>
  <conditionalFormatting sqref="H393">
    <cfRule type="expression" dxfId="5330" priority="11">
      <formula>IF(ISBLANK($H$3),0,SEARCH($H$3,#REF!))</formula>
    </cfRule>
  </conditionalFormatting>
  <conditionalFormatting sqref="H393">
    <cfRule type="expression" dxfId="5329" priority="12">
      <formula>IF(ISBLANK($H$3),0,SEARCH($H$3,#REF!))</formula>
    </cfRule>
  </conditionalFormatting>
  <conditionalFormatting sqref="H393">
    <cfRule type="expression" dxfId="5328" priority="13">
      <formula>IF(ISBLANK($H$3),0,SEARCH($H$3,#REF!))</formula>
    </cfRule>
  </conditionalFormatting>
  <conditionalFormatting sqref="H393">
    <cfRule type="expression" dxfId="5327" priority="14">
      <formula>IF(ISBLANK($H$3),0,SEARCH($H$3,#REF!))</formula>
    </cfRule>
  </conditionalFormatting>
  <conditionalFormatting sqref="H393">
    <cfRule type="expression" dxfId="5326" priority="15">
      <formula>IF(ISBLANK($H$3),0,SEARCH($H$3,#REF!))</formula>
    </cfRule>
  </conditionalFormatting>
  <conditionalFormatting sqref="H393">
    <cfRule type="expression" dxfId="5325" priority="16">
      <formula>IF(ISBLANK($H$3),0,SEARCH($H$3,#REF!))</formula>
    </cfRule>
  </conditionalFormatting>
  <conditionalFormatting sqref="H393">
    <cfRule type="expression" dxfId="5324" priority="17">
      <formula>IF(ISBLANK($H$3),0,SEARCH($H$3,#REF!))</formula>
    </cfRule>
  </conditionalFormatting>
  <conditionalFormatting sqref="H393">
    <cfRule type="expression" dxfId="5323" priority="18">
      <formula>IF(ISBLANK($H$3),0,SEARCH($H$3,#REF!))</formula>
    </cfRule>
  </conditionalFormatting>
  <conditionalFormatting sqref="H393">
    <cfRule type="expression" dxfId="5322" priority="19">
      <formula>IF(ISBLANK($H$3),0,SEARCH($H$3,#REF!))</formula>
    </cfRule>
  </conditionalFormatting>
  <conditionalFormatting sqref="H393">
    <cfRule type="expression" dxfId="5321" priority="20">
      <formula>IF(ISBLANK($H$3),0,SEARCH($H$3,#REF!))</formula>
    </cfRule>
  </conditionalFormatting>
  <conditionalFormatting sqref="H393">
    <cfRule type="expression" dxfId="5320" priority="21">
      <formula>IF(ISBLANK($H$3),0,SEARCH($H$3,#REF!))</formula>
    </cfRule>
  </conditionalFormatting>
  <conditionalFormatting sqref="H393">
    <cfRule type="expression" dxfId="5319" priority="22">
      <formula>IF(ISBLANK($H$3),0,SEARCH($H$3,#REF!))</formula>
    </cfRule>
  </conditionalFormatting>
  <conditionalFormatting sqref="H393">
    <cfRule type="expression" dxfId="5318" priority="23">
      <formula>IF(ISBLANK($H$3),0,SEARCH($H$3,#REF!))</formula>
    </cfRule>
  </conditionalFormatting>
  <conditionalFormatting sqref="A393:H393">
    <cfRule type="expression" dxfId="5317" priority="24">
      <formula>IF(ISBLANK($H$3),0,SEARCH($H$3,$B393))</formula>
    </cfRule>
  </conditionalFormatting>
  <conditionalFormatting sqref="A393 C393:H393">
    <cfRule type="expression" dxfId="5316" priority="25">
      <formula>IF(ISBLANK($H$3),0,SEARCH($H$3,$B393))</formula>
    </cfRule>
  </conditionalFormatting>
  <conditionalFormatting sqref="A393 C393:H393">
    <cfRule type="expression" dxfId="5315" priority="26">
      <formula>IF(ISBLANK($H$3),0,SEARCH($H$3,$B393))</formula>
    </cfRule>
  </conditionalFormatting>
  <conditionalFormatting sqref="A393 C393:H393">
    <cfRule type="expression" dxfId="5314" priority="27">
      <formula>IF(ISBLANK($H$3),0,SEARCH($H$3,$B393))</formula>
    </cfRule>
  </conditionalFormatting>
  <conditionalFormatting sqref="A391:A392 B391 C391:C392 D391 E391:H392">
    <cfRule type="expression" dxfId="5313" priority="28">
      <formula>IF(ISBLANK($H$3),0,SEARCH($H$3,$B391))</formula>
    </cfRule>
  </conditionalFormatting>
  <conditionalFormatting sqref="A391:C392 D391 E391:H392">
    <cfRule type="expression" dxfId="5312" priority="29">
      <formula>IF(ISBLANK($H$3),0,SEARCH($H$3,$B391))</formula>
    </cfRule>
  </conditionalFormatting>
  <conditionalFormatting sqref="A391:A392 B391 C391:C392 D391 E391:H392">
    <cfRule type="expression" dxfId="5311" priority="30">
      <formula>IF(ISBLANK($H$3),0,SEARCH($H$3,$B391))</formula>
    </cfRule>
  </conditionalFormatting>
  <conditionalFormatting sqref="A391:A392 B391 C391:C392 D391 E391:H392">
    <cfRule type="expression" dxfId="5310" priority="31">
      <formula>IF(ISBLANK($H$3),0,SEARCH($H$3,$B391))</formula>
    </cfRule>
  </conditionalFormatting>
  <conditionalFormatting sqref="A391:A392 B391 C391:C392 D391 E391:H392">
    <cfRule type="expression" dxfId="5309" priority="32">
      <formula>IF(ISBLANK($H$3),0,SEARCH($H$3,$B391))</formula>
    </cfRule>
  </conditionalFormatting>
  <conditionalFormatting sqref="A391:C392 D391 E391:J392">
    <cfRule type="expression" dxfId="5308" priority="33">
      <formula>IF(ISBLANK($H$3),0,SEARCH($H$3,$B391))</formula>
    </cfRule>
  </conditionalFormatting>
  <conditionalFormatting sqref="A391:A392">
    <cfRule type="expression" dxfId="5307" priority="34">
      <formula>IF(ISBLANK($H$3),0,SEARCH($H$3,$B391))</formula>
    </cfRule>
  </conditionalFormatting>
  <conditionalFormatting sqref="A391:A392">
    <cfRule type="expression" dxfId="5306" priority="35">
      <formula>IF(ISBLANK($H$3),0,SEARCH($H$3,$B391))</formula>
    </cfRule>
  </conditionalFormatting>
  <conditionalFormatting sqref="A391:A392">
    <cfRule type="expression" dxfId="5305" priority="36">
      <formula>IF(ISBLANK($H$3),0,SEARCH($H$3,$B391))</formula>
    </cfRule>
  </conditionalFormatting>
  <conditionalFormatting sqref="A391:A392">
    <cfRule type="expression" dxfId="5304" priority="37">
      <formula>IF(ISBLANK($H$3),0,SEARCH($H$3,$B391))</formula>
    </cfRule>
  </conditionalFormatting>
  <conditionalFormatting sqref="A391:A392">
    <cfRule type="expression" dxfId="5303" priority="38">
      <formula>IF(ISBLANK($H$3),0,SEARCH($H$3,$B391))</formula>
    </cfRule>
  </conditionalFormatting>
  <conditionalFormatting sqref="A391:A392">
    <cfRule type="expression" dxfId="5302" priority="39">
      <formula>IF(ISBLANK($H$3),0,SEARCH($H$3,$B391))</formula>
    </cfRule>
  </conditionalFormatting>
  <conditionalFormatting sqref="A386:C390 D386 E386:J390 D390">
    <cfRule type="expression" dxfId="5301" priority="40">
      <formula>IF(ISBLANK($H$3),0,SEARCH($H$3,$B386))</formula>
    </cfRule>
  </conditionalFormatting>
  <conditionalFormatting sqref="A386:C390 D386 E386:H390 J389 D390">
    <cfRule type="expression" dxfId="5300" priority="41">
      <formula>IF(ISBLANK($H$3),0,SEARCH($H$3,$B386))</formula>
    </cfRule>
  </conditionalFormatting>
  <conditionalFormatting sqref="A386:A390 C386:C387 D386 E386:E390 F386:F387 G386:H390 C389:C390 F389:F390 D390">
    <cfRule type="expression" dxfId="5299" priority="42">
      <formula>IF(ISBLANK($H$3),0,SEARCH($H$3,$B386))</formula>
    </cfRule>
  </conditionalFormatting>
  <conditionalFormatting sqref="G386:G388 H386 H390">
    <cfRule type="expression" dxfId="5298" priority="43">
      <formula>IF(ISBLANK($H$3),0,SEARCH($H$3,$B387))</formula>
    </cfRule>
  </conditionalFormatting>
  <conditionalFormatting sqref="G386:G388 H386 H390">
    <cfRule type="expression" dxfId="5297" priority="44">
      <formula>IF(ISBLANK($H$3),0,SEARCH($H$3,$B387))</formula>
    </cfRule>
  </conditionalFormatting>
  <conditionalFormatting sqref="G386:G388 H386 H390">
    <cfRule type="expression" dxfId="5296" priority="45">
      <formula>IF(ISBLANK($H$3),0,SEARCH($H$3,#REF!))</formula>
    </cfRule>
  </conditionalFormatting>
  <conditionalFormatting sqref="G386:G388 H386 H390">
    <cfRule type="expression" dxfId="5295" priority="46">
      <formula>IF(ISBLANK($H$3),0,SEARCH($H$3,#REF!))</formula>
    </cfRule>
  </conditionalFormatting>
  <conditionalFormatting sqref="A386:A390 C386:C390 D386 E386:H390 D390">
    <cfRule type="expression" dxfId="5294" priority="47">
      <formula>IF(ISBLANK($H$3),0,SEARCH($H$3,$B386))</formula>
    </cfRule>
  </conditionalFormatting>
  <conditionalFormatting sqref="A386:A390 E386:E390 G386:G390 H390">
    <cfRule type="expression" dxfId="5293" priority="48">
      <formula>IF(ISBLANK($H$3),0,SEARCH($H$3,$B386))</formula>
    </cfRule>
  </conditionalFormatting>
  <conditionalFormatting sqref="A386:A390 E386:E390 G386:G390 H390">
    <cfRule type="expression" dxfId="5292" priority="49">
      <formula>IF(ISBLANK($H$3),0,SEARCH($H$3,$B386))</formula>
    </cfRule>
  </conditionalFormatting>
  <conditionalFormatting sqref="A386:A390 G386:G390">
    <cfRule type="expression" dxfId="5291" priority="50">
      <formula>IF(ISBLANK($H$3),0,SEARCH($H$3,$B386))</formula>
    </cfRule>
  </conditionalFormatting>
  <conditionalFormatting sqref="A386:A390 G386:G390">
    <cfRule type="expression" dxfId="5290" priority="51">
      <formula>IF(ISBLANK($H$3),0,SEARCH($H$3,$B386))</formula>
    </cfRule>
  </conditionalFormatting>
  <conditionalFormatting sqref="A386:A390 E386:E390 G386:G390 H386 H389:H390">
    <cfRule type="expression" dxfId="5289" priority="52">
      <formula>IF(ISBLANK($H$3),0,SEARCH($H$3,$B386))</formula>
    </cfRule>
  </conditionalFormatting>
  <conditionalFormatting sqref="A386:A390 E386:E390 G386:G390 H386 H389:H390">
    <cfRule type="expression" dxfId="5288" priority="53">
      <formula>IF(ISBLANK($H$3),0,SEARCH($H$3,$B386))</formula>
    </cfRule>
  </conditionalFormatting>
  <conditionalFormatting sqref="A386:A390 C386:C387 D386 E386:E390 F386:F387 G386:H390 C389:C390 F389:F390 D390">
    <cfRule type="expression" dxfId="5287" priority="54">
      <formula>IF(ISBLANK($H$3),0,SEARCH($H$3,$B386))</formula>
    </cfRule>
  </conditionalFormatting>
  <conditionalFormatting sqref="A386:A390 C386:D386 E386:H390 C388:C390 D390">
    <cfRule type="expression" dxfId="5286" priority="55">
      <formula>IF(ISBLANK($H$3),0,SEARCH($H$3,$B386))</formula>
    </cfRule>
  </conditionalFormatting>
  <conditionalFormatting sqref="H386 H390">
    <cfRule type="expression" dxfId="5285" priority="56">
      <formula>IF(ISBLANK($H$3),0,SEARCH($H$3,#REF!))</formula>
    </cfRule>
  </conditionalFormatting>
  <conditionalFormatting sqref="H386 H390">
    <cfRule type="expression" dxfId="5284" priority="57">
      <formula>IF(ISBLANK($H$3),0,SEARCH($H$3,#REF!))</formula>
    </cfRule>
  </conditionalFormatting>
  <conditionalFormatting sqref="H386 H390">
    <cfRule type="expression" dxfId="5283" priority="58">
      <formula>IF(ISBLANK($H$3),0,SEARCH($H$3,#REF!))</formula>
    </cfRule>
  </conditionalFormatting>
  <conditionalFormatting sqref="H386 H390">
    <cfRule type="expression" dxfId="5282" priority="59">
      <formula>IF(ISBLANK($H$3),0,SEARCH($H$3,#REF!))</formula>
    </cfRule>
  </conditionalFormatting>
  <conditionalFormatting sqref="H386 H390">
    <cfRule type="expression" dxfId="5281" priority="60">
      <formula>IF(ISBLANK($H$3),0,SEARCH($H$3,#REF!))</formula>
    </cfRule>
  </conditionalFormatting>
  <conditionalFormatting sqref="G386:G390">
    <cfRule type="expression" dxfId="5280" priority="61">
      <formula>IF(ISBLANK($H$3),0,SEARCH($H$3,#REF!))</formula>
    </cfRule>
  </conditionalFormatting>
  <conditionalFormatting sqref="G386:G390">
    <cfRule type="expression" dxfId="5279" priority="62">
      <formula>IF(ISBLANK($H$3),0,SEARCH($H$3,#REF!))</formula>
    </cfRule>
  </conditionalFormatting>
  <conditionalFormatting sqref="G386:G390">
    <cfRule type="expression" dxfId="5278" priority="63">
      <formula>IF(ISBLANK($H$3),0,SEARCH($H$3,#REF!))</formula>
    </cfRule>
  </conditionalFormatting>
  <conditionalFormatting sqref="G386:G390">
    <cfRule type="expression" dxfId="5277" priority="64">
      <formula>IF(ISBLANK($H$3),0,SEARCH($H$3,#REF!))</formula>
    </cfRule>
  </conditionalFormatting>
  <conditionalFormatting sqref="G386:G390">
    <cfRule type="expression" dxfId="5276" priority="65">
      <formula>IF(ISBLANK($H$3),0,SEARCH($H$3,#REF!))</formula>
    </cfRule>
  </conditionalFormatting>
  <conditionalFormatting sqref="G386:G390">
    <cfRule type="expression" dxfId="5275" priority="66">
      <formula>IF(ISBLANK($H$3),0,SEARCH($H$3,#REF!))</formula>
    </cfRule>
  </conditionalFormatting>
  <conditionalFormatting sqref="A384:A385 C384:F384 G384:H385">
    <cfRule type="expression" dxfId="5274" priority="67">
      <formula>IF(ISBLANK($H$3),0,SEARCH($H$3,$B384))</formula>
    </cfRule>
  </conditionalFormatting>
  <conditionalFormatting sqref="A384:A385 D384 F384 G384:G385 H384">
    <cfRule type="expression" dxfId="5273" priority="68">
      <formula>IF(ISBLANK($H$3),0,SEARCH($H$3,$B384))</formula>
    </cfRule>
  </conditionalFormatting>
  <conditionalFormatting sqref="A384:A385 B384:F384 G384:H385">
    <cfRule type="expression" dxfId="5272" priority="69">
      <formula>IF(ISBLANK($H$3),0,SEARCH($H$3,$B384))</formula>
    </cfRule>
  </conditionalFormatting>
  <conditionalFormatting sqref="A384:A385 D384 F384 G384:G385 H384">
    <cfRule type="expression" dxfId="5271" priority="70">
      <formula>IF(ISBLANK($H$3),0,SEARCH($H$3,$B384))</formula>
    </cfRule>
  </conditionalFormatting>
  <conditionalFormatting sqref="A384:A385 C384:D384 E384:E385 F384 G384:H385 I384">
    <cfRule type="expression" dxfId="5270" priority="71">
      <formula>IF(ISBLANK($H$3),0,SEARCH($H$3,$B384))</formula>
    </cfRule>
  </conditionalFormatting>
  <conditionalFormatting sqref="A384:A385 B384:D384 E384:E385 F384 G384:H385 I384">
    <cfRule type="expression" dxfId="5269" priority="72">
      <formula>IF(ISBLANK($H$3),0,SEARCH($H$3,$B384))</formula>
    </cfRule>
  </conditionalFormatting>
  <conditionalFormatting sqref="A384:C385 D384 E384:J385">
    <cfRule type="expression" dxfId="5268" priority="73">
      <formula>IF(ISBLANK($H$3),0,SEARCH($H$3,$B384))</formula>
    </cfRule>
  </conditionalFormatting>
  <conditionalFormatting sqref="A384:C385 D384 E384:H385 I384:J384">
    <cfRule type="expression" dxfId="5267" priority="74">
      <formula>IF(ISBLANK($H$3),0,SEARCH($H$3,$B384))</formula>
    </cfRule>
  </conditionalFormatting>
  <conditionalFormatting sqref="G384:G385 H384">
    <cfRule type="expression" dxfId="5266" priority="75">
      <formula>IF(ISBLANK($H$3),0,SEARCH($H$3,#REF!))</formula>
    </cfRule>
  </conditionalFormatting>
  <conditionalFormatting sqref="G384:G385 H384">
    <cfRule type="expression" dxfId="5265" priority="76">
      <formula>IF(ISBLANK($H$3),0,SEARCH($H$3,#REF!))</formula>
    </cfRule>
  </conditionalFormatting>
  <conditionalFormatting sqref="G384:G385 H384">
    <cfRule type="expression" dxfId="5264" priority="77">
      <formula>IF(ISBLANK($H$3),0,SEARCH($H$3,#REF!))</formula>
    </cfRule>
  </conditionalFormatting>
  <conditionalFormatting sqref="G384:G385 H384">
    <cfRule type="expression" dxfId="5263" priority="78">
      <formula>IF(ISBLANK($H$3),0,SEARCH($H$3,#REF!))</formula>
    </cfRule>
  </conditionalFormatting>
  <conditionalFormatting sqref="G384:G385 H384">
    <cfRule type="expression" dxfId="5262" priority="79">
      <formula>IF(ISBLANK($H$3),0,SEARCH($H$3,#REF!))</formula>
    </cfRule>
  </conditionalFormatting>
  <conditionalFormatting sqref="G384:G385 H384">
    <cfRule type="expression" dxfId="5261" priority="80">
      <formula>IF(ISBLANK($H$3),0,SEARCH($H$3,#REF!))</formula>
    </cfRule>
  </conditionalFormatting>
  <conditionalFormatting sqref="J384">
    <cfRule type="expression" dxfId="5260" priority="81">
      <formula>IF(ISBLANK($H$3),0,SEARCH($H$3,#REF!))</formula>
    </cfRule>
  </conditionalFormatting>
  <conditionalFormatting sqref="J384">
    <cfRule type="expression" dxfId="5259" priority="82">
      <formula>IF(ISBLANK($H$3),0,SEARCH($H$3,#REF!))</formula>
    </cfRule>
  </conditionalFormatting>
  <conditionalFormatting sqref="H384:H385">
    <cfRule type="expression" dxfId="5258" priority="83">
      <formula>IF(ISBLANK($H$3),0,SEARCH($H$3,#REF!))</formula>
    </cfRule>
  </conditionalFormatting>
  <conditionalFormatting sqref="H384:H385">
    <cfRule type="expression" dxfId="5257" priority="84">
      <formula>IF(ISBLANK($H$3),0,SEARCH($H$3,#REF!))</formula>
    </cfRule>
  </conditionalFormatting>
  <conditionalFormatting sqref="H384:H385">
    <cfRule type="expression" dxfId="5256" priority="85">
      <formula>IF(ISBLANK($H$3),0,SEARCH($H$3,#REF!))</formula>
    </cfRule>
  </conditionalFormatting>
  <conditionalFormatting sqref="H384:H385">
    <cfRule type="expression" dxfId="5255" priority="86">
      <formula>IF(ISBLANK($H$3),0,SEARCH($H$3,#REF!))</formula>
    </cfRule>
  </conditionalFormatting>
  <conditionalFormatting sqref="H384:H385">
    <cfRule type="expression" dxfId="5254" priority="87">
      <formula>IF(ISBLANK($H$3),0,SEARCH($H$3,#REF!))</formula>
    </cfRule>
  </conditionalFormatting>
  <conditionalFormatting sqref="I384:J384">
    <cfRule type="expression" dxfId="5253" priority="88">
      <formula>IF(ISBLANK($H$3),0,SEARCH($H$3,#REF!))</formula>
    </cfRule>
  </conditionalFormatting>
  <conditionalFormatting sqref="I384:J384">
    <cfRule type="expression" dxfId="5252" priority="89">
      <formula>IF(ISBLANK($H$3),0,SEARCH($H$3,#REF!))</formula>
    </cfRule>
  </conditionalFormatting>
  <conditionalFormatting sqref="G384:H384">
    <cfRule type="expression" dxfId="5251" priority="90">
      <formula>IF(ISBLANK($H$3),0,SEARCH($H$3,$B385))</formula>
    </cfRule>
  </conditionalFormatting>
  <conditionalFormatting sqref="G384:H384">
    <cfRule type="expression" dxfId="5250" priority="91">
      <formula>IF(ISBLANK($H$3),0,SEARCH($H$3,$B385))</formula>
    </cfRule>
  </conditionalFormatting>
  <conditionalFormatting sqref="G384:H384">
    <cfRule type="expression" dxfId="5249" priority="92">
      <formula>IF(ISBLANK($H$3),0,SEARCH($H$3,#REF!))</formula>
    </cfRule>
  </conditionalFormatting>
  <conditionalFormatting sqref="G384:H384">
    <cfRule type="expression" dxfId="5248" priority="93">
      <formula>IF(ISBLANK($H$3),0,SEARCH($H$3,#REF!))</formula>
    </cfRule>
  </conditionalFormatting>
  <conditionalFormatting sqref="A384:A385 C384:C385 D384 E384:H385 I384">
    <cfRule type="expression" dxfId="5247" priority="94">
      <formula>IF(ISBLANK($H$3),0,SEARCH($H$3,$B384))</formula>
    </cfRule>
  </conditionalFormatting>
  <conditionalFormatting sqref="A384:A385 C384:C385 D384 E384:H385 I384">
    <cfRule type="expression" dxfId="5246" priority="95">
      <formula>IF(ISBLANK($H$3),0,SEARCH($H$3,$B384))</formula>
    </cfRule>
  </conditionalFormatting>
  <conditionalFormatting sqref="A384:A385 C384:C385 D384 E384:H385 I384">
    <cfRule type="expression" dxfId="5245" priority="96">
      <formula>IF(ISBLANK($H$3),0,SEARCH($H$3,$B384))</formula>
    </cfRule>
  </conditionalFormatting>
  <conditionalFormatting sqref="A384:A385 C384:C385 D384 E384:H385 I384">
    <cfRule type="expression" dxfId="5244" priority="97">
      <formula>IF(ISBLANK($H$3),0,SEARCH($H$3,$B384))</formula>
    </cfRule>
  </conditionalFormatting>
  <conditionalFormatting sqref="G379:G383 H381">
    <cfRule type="expression" dxfId="5243" priority="98">
      <formula>IF(ISBLANK($H$3),0,SEARCH($H$3,$B380))</formula>
    </cfRule>
  </conditionalFormatting>
  <conditionalFormatting sqref="G379:G383 H381">
    <cfRule type="expression" dxfId="5242" priority="99">
      <formula>IF(ISBLANK($H$3),0,SEARCH($H$3,$B380))</formula>
    </cfRule>
  </conditionalFormatting>
  <conditionalFormatting sqref="G379:G383 H381">
    <cfRule type="expression" dxfId="5241" priority="100">
      <formula>IF(ISBLANK($H$3),0,SEARCH($H$3,#REF!))</formula>
    </cfRule>
  </conditionalFormatting>
  <conditionalFormatting sqref="G379:G383 H381">
    <cfRule type="expression" dxfId="5240" priority="101">
      <formula>IF(ISBLANK($H$3),0,SEARCH($H$3,#REF!))</formula>
    </cfRule>
  </conditionalFormatting>
  <conditionalFormatting sqref="G380 H380:H381 G382:G383">
    <cfRule type="expression" dxfId="5239" priority="102">
      <formula>IF(ISBLANK($H$3),0,SEARCH($H$3,#REF!))</formula>
    </cfRule>
  </conditionalFormatting>
  <conditionalFormatting sqref="G380 H380:H381 G382:G383">
    <cfRule type="expression" dxfId="5238" priority="103">
      <formula>IF(ISBLANK($H$3),0,SEARCH($H$3,#REF!))</formula>
    </cfRule>
  </conditionalFormatting>
  <conditionalFormatting sqref="G380 H380:H381 G382:G383">
    <cfRule type="expression" dxfId="5237" priority="104">
      <formula>IF(ISBLANK($H$3),0,SEARCH($H$3,#REF!))</formula>
    </cfRule>
  </conditionalFormatting>
  <conditionalFormatting sqref="G380 H380:H381 G382:G383">
    <cfRule type="expression" dxfId="5236" priority="105">
      <formula>IF(ISBLANK($H$3),0,SEARCH($H$3,#REF!))</formula>
    </cfRule>
  </conditionalFormatting>
  <conditionalFormatting sqref="G380 H380:H381 G382:G383">
    <cfRule type="expression" dxfId="5235" priority="106">
      <formula>IF(ISBLANK($H$3),0,SEARCH($H$3,#REF!))</formula>
    </cfRule>
  </conditionalFormatting>
  <conditionalFormatting sqref="A379:A383 D379:H383 C380:C383">
    <cfRule type="expression" dxfId="5234" priority="107">
      <formula>IF(ISBLANK($H$3),0,SEARCH($H$3,$B379))</formula>
    </cfRule>
  </conditionalFormatting>
  <conditionalFormatting sqref="A379:A383 C379:H383">
    <cfRule type="expression" dxfId="5233" priority="108">
      <formula>IF(ISBLANK($H$3),0,SEARCH($H$3,$B379))</formula>
    </cfRule>
  </conditionalFormatting>
  <conditionalFormatting sqref="A379:A383 C379:H383">
    <cfRule type="expression" dxfId="5232" priority="109">
      <formula>IF(ISBLANK($H$3),0,SEARCH($H$3,$B379))</formula>
    </cfRule>
  </conditionalFormatting>
  <conditionalFormatting sqref="A379:A383 D379:H383 C380:C383">
    <cfRule type="expression" dxfId="5231" priority="110">
      <formula>IF(ISBLANK($H$3),0,SEARCH($H$3,$B379))</formula>
    </cfRule>
  </conditionalFormatting>
  <conditionalFormatting sqref="A379:H383">
    <cfRule type="expression" dxfId="5230" priority="111">
      <formula>IF(ISBLANK($H$3),0,SEARCH($H$3,$B379))</formula>
    </cfRule>
  </conditionalFormatting>
  <conditionalFormatting sqref="G379:G383">
    <cfRule type="expression" dxfId="5229" priority="112">
      <formula>IF(ISBLANK($H$3),0,SEARCH($H$3,$B379))</formula>
    </cfRule>
  </conditionalFormatting>
  <conditionalFormatting sqref="G379:G383">
    <cfRule type="expression" dxfId="5228" priority="113">
      <formula>IF(ISBLANK($H$3),0,SEARCH($H$3,$B379))</formula>
    </cfRule>
  </conditionalFormatting>
  <conditionalFormatting sqref="G379:G383">
    <cfRule type="expression" dxfId="5227" priority="114">
      <formula>IF(ISBLANK($H$3),0,SEARCH($H$3,$B379))</formula>
    </cfRule>
  </conditionalFormatting>
  <conditionalFormatting sqref="G379:G383">
    <cfRule type="expression" dxfId="5226" priority="115">
      <formula>IF(ISBLANK($H$3),0,SEARCH($H$3,$B379))</formula>
    </cfRule>
  </conditionalFormatting>
  <conditionalFormatting sqref="G379:G383">
    <cfRule type="expression" dxfId="5225" priority="116">
      <formula>IF(ISBLANK($H$3),0,SEARCH($H$3,$B379))</formula>
    </cfRule>
  </conditionalFormatting>
  <conditionalFormatting sqref="G379:G383">
    <cfRule type="expression" dxfId="5224" priority="117">
      <formula>IF(ISBLANK($H$3),0,SEARCH($H$3,$B379))</formula>
    </cfRule>
  </conditionalFormatting>
  <conditionalFormatting sqref="G379:G383">
    <cfRule type="expression" dxfId="5223" priority="118">
      <formula>IF(ISBLANK($H$3),0,SEARCH($H$3,$B379))</formula>
    </cfRule>
  </conditionalFormatting>
  <conditionalFormatting sqref="G379:G383">
    <cfRule type="expression" dxfId="5222" priority="119">
      <formula>IF(ISBLANK($H$3),0,SEARCH($H$3,$B379))</formula>
    </cfRule>
  </conditionalFormatting>
  <conditionalFormatting sqref="G379:G383">
    <cfRule type="expression" dxfId="5221" priority="120">
      <formula>IF(ISBLANK($H$3),0,SEARCH($H$3,$B379))</formula>
    </cfRule>
  </conditionalFormatting>
  <conditionalFormatting sqref="G379:G383">
    <cfRule type="expression" dxfId="5220" priority="121">
      <formula>IF(ISBLANK($H$3),0,SEARCH($H$3,$B379))</formula>
    </cfRule>
  </conditionalFormatting>
  <conditionalFormatting sqref="G379:G383">
    <cfRule type="expression" dxfId="5219" priority="122">
      <formula>IF(ISBLANK($H$3),0,SEARCH($H$3,$B379))</formula>
    </cfRule>
  </conditionalFormatting>
  <conditionalFormatting sqref="G379:G383">
    <cfRule type="expression" dxfId="5218" priority="123">
      <formula>IF(ISBLANK($H$3),0,SEARCH($H$3,$B379))</formula>
    </cfRule>
  </conditionalFormatting>
  <conditionalFormatting sqref="G379:G383">
    <cfRule type="expression" dxfId="5217" priority="124">
      <formula>IF(ISBLANK($H$3),0,SEARCH($H$3,$B379))</formula>
    </cfRule>
  </conditionalFormatting>
  <conditionalFormatting sqref="G379:G383">
    <cfRule type="expression" dxfId="5216" priority="125">
      <formula>IF(ISBLANK($H$3),0,SEARCH($H$3,$B379))</formula>
    </cfRule>
  </conditionalFormatting>
  <conditionalFormatting sqref="G379:G383">
    <cfRule type="expression" dxfId="5215" priority="126">
      <formula>IF(ISBLANK($H$3),0,SEARCH($H$3,$B379))</formula>
    </cfRule>
  </conditionalFormatting>
  <conditionalFormatting sqref="G379:G383">
    <cfRule type="expression" dxfId="5214" priority="127">
      <formula>IF(ISBLANK($H$3),0,SEARCH($H$3,$B379))</formula>
    </cfRule>
  </conditionalFormatting>
  <conditionalFormatting sqref="G379:G383">
    <cfRule type="expression" dxfId="5213" priority="128">
      <formula>IF(ISBLANK($H$3),0,SEARCH($H$3,$B379))</formula>
    </cfRule>
  </conditionalFormatting>
  <conditionalFormatting sqref="G379:G383">
    <cfRule type="expression" dxfId="5212" priority="129">
      <formula>IF(ISBLANK($H$3),0,SEARCH($H$3,$B379))</formula>
    </cfRule>
  </conditionalFormatting>
  <conditionalFormatting sqref="G379:G383">
    <cfRule type="expression" dxfId="5211" priority="130">
      <formula>IF(ISBLANK($H$3),0,SEARCH($H$3,$B379))</formula>
    </cfRule>
  </conditionalFormatting>
  <conditionalFormatting sqref="G379:G383">
    <cfRule type="expression" dxfId="5210" priority="131">
      <formula>IF(ISBLANK($H$3),0,SEARCH($H$3,$B379))</formula>
    </cfRule>
  </conditionalFormatting>
  <conditionalFormatting sqref="G379:G383">
    <cfRule type="expression" dxfId="5209" priority="132">
      <formula>IF(ISBLANK($H$3),0,SEARCH($H$3,$B379))</formula>
    </cfRule>
  </conditionalFormatting>
  <conditionalFormatting sqref="G379:G383">
    <cfRule type="expression" dxfId="5208" priority="133">
      <formula>IF(ISBLANK($H$3),0,SEARCH($H$3,$B379))</formula>
    </cfRule>
  </conditionalFormatting>
  <conditionalFormatting sqref="G379:G383">
    <cfRule type="expression" dxfId="5207" priority="134">
      <formula>IF(ISBLANK($H$3),0,SEARCH($H$3,$B379))</formula>
    </cfRule>
  </conditionalFormatting>
  <conditionalFormatting sqref="G379:G383">
    <cfRule type="expression" dxfId="5206" priority="135">
      <formula>IF(ISBLANK($H$3),0,SEARCH($H$3,$B379))</formula>
    </cfRule>
  </conditionalFormatting>
  <conditionalFormatting sqref="G379:G383">
    <cfRule type="expression" dxfId="5205" priority="136">
      <formula>IF(ISBLANK($H$3),0,SEARCH($H$3,$B379))</formula>
    </cfRule>
  </conditionalFormatting>
  <conditionalFormatting sqref="G379:G383">
    <cfRule type="expression" dxfId="5204" priority="137">
      <formula>IF(ISBLANK($H$3),0,SEARCH($H$3,$B379))</formula>
    </cfRule>
  </conditionalFormatting>
  <conditionalFormatting sqref="G379:G383">
    <cfRule type="expression" dxfId="5203" priority="138">
      <formula>IF(ISBLANK($H$3),0,SEARCH($H$3,$B379))</formula>
    </cfRule>
  </conditionalFormatting>
  <conditionalFormatting sqref="G379:G383">
    <cfRule type="expression" dxfId="5202" priority="139">
      <formula>IF(ISBLANK($H$3),0,SEARCH($H$3,$B379))</formula>
    </cfRule>
  </conditionalFormatting>
  <conditionalFormatting sqref="G379:G383">
    <cfRule type="expression" dxfId="5201" priority="140">
      <formula>IF(ISBLANK($H$3),0,SEARCH($H$3,$B379))</formula>
    </cfRule>
  </conditionalFormatting>
  <conditionalFormatting sqref="G379:G383">
    <cfRule type="expression" dxfId="5200" priority="141">
      <formula>IF(ISBLANK($H$3),0,SEARCH($H$3,$B379))</formula>
    </cfRule>
  </conditionalFormatting>
  <conditionalFormatting sqref="G379:G383">
    <cfRule type="expression" dxfId="5199" priority="142">
      <formula>IF(ISBLANK($H$3),0,SEARCH($H$3,$B379))</formula>
    </cfRule>
  </conditionalFormatting>
  <conditionalFormatting sqref="G379:G383">
    <cfRule type="expression" dxfId="5198" priority="143">
      <formula>IF(ISBLANK($H$3),0,SEARCH($H$3,$B379))</formula>
    </cfRule>
  </conditionalFormatting>
  <conditionalFormatting sqref="G379:G383">
    <cfRule type="expression" dxfId="5197" priority="144">
      <formula>IF(ISBLANK($H$3),0,SEARCH($H$3,$B379))</formula>
    </cfRule>
  </conditionalFormatting>
  <conditionalFormatting sqref="G379:G383">
    <cfRule type="expression" dxfId="5196" priority="145">
      <formula>IF(ISBLANK($H$3),0,SEARCH($H$3,$B379))</formula>
    </cfRule>
  </conditionalFormatting>
  <conditionalFormatting sqref="G379:G383">
    <cfRule type="expression" dxfId="5195" priority="146">
      <formula>IF(ISBLANK($H$3),0,SEARCH($H$3,$B379))</formula>
    </cfRule>
  </conditionalFormatting>
  <conditionalFormatting sqref="G379:G383">
    <cfRule type="expression" dxfId="5194" priority="147">
      <formula>IF(ISBLANK($H$3),0,SEARCH($H$3,$B379))</formula>
    </cfRule>
  </conditionalFormatting>
  <conditionalFormatting sqref="G379:G383">
    <cfRule type="expression" dxfId="5193" priority="148">
      <formula>IF(ISBLANK($H$3),0,SEARCH($H$3,$B379))</formula>
    </cfRule>
  </conditionalFormatting>
  <conditionalFormatting sqref="G379:G383">
    <cfRule type="expression" dxfId="5192" priority="149">
      <formula>IF(ISBLANK($H$3),0,SEARCH($H$3,$B379))</formula>
    </cfRule>
  </conditionalFormatting>
  <conditionalFormatting sqref="G379:G383">
    <cfRule type="expression" dxfId="5191" priority="150">
      <formula>IF(ISBLANK($H$3),0,SEARCH($H$3,$B379))</formula>
    </cfRule>
  </conditionalFormatting>
  <conditionalFormatting sqref="G379:G383">
    <cfRule type="expression" dxfId="5190" priority="151">
      <formula>IF(ISBLANK($H$3),0,SEARCH($H$3,$B379))</formula>
    </cfRule>
  </conditionalFormatting>
  <conditionalFormatting sqref="G379:G383">
    <cfRule type="expression" dxfId="5189" priority="152">
      <formula>IF(ISBLANK($H$3),0,SEARCH($H$3,$B379))</formula>
    </cfRule>
  </conditionalFormatting>
  <conditionalFormatting sqref="G379:G383">
    <cfRule type="expression" dxfId="5188" priority="153">
      <formula>IF(ISBLANK($H$3),0,SEARCH($H$3,$B379))</formula>
    </cfRule>
  </conditionalFormatting>
  <conditionalFormatting sqref="G379:G383">
    <cfRule type="expression" dxfId="5187" priority="154">
      <formula>IF(ISBLANK($H$3),0,SEARCH($H$3,$B379))</formula>
    </cfRule>
  </conditionalFormatting>
  <conditionalFormatting sqref="G379:G383">
    <cfRule type="expression" dxfId="5186" priority="155">
      <formula>IF(ISBLANK($H$3),0,SEARCH($H$3,$B379))</formula>
    </cfRule>
  </conditionalFormatting>
  <conditionalFormatting sqref="G379:G383">
    <cfRule type="expression" dxfId="5185" priority="156">
      <formula>IF(ISBLANK($H$3),0,SEARCH($H$3,$B379))</formula>
    </cfRule>
  </conditionalFormatting>
  <conditionalFormatting sqref="G379:G383">
    <cfRule type="expression" dxfId="5184" priority="157">
      <formula>IF(ISBLANK($H$3),0,SEARCH($H$3,$B379))</formula>
    </cfRule>
  </conditionalFormatting>
  <conditionalFormatting sqref="G379:G383">
    <cfRule type="expression" dxfId="5183" priority="158">
      <formula>IF(ISBLANK($H$3),0,SEARCH($H$3,$B379))</formula>
    </cfRule>
  </conditionalFormatting>
  <conditionalFormatting sqref="G379:G383">
    <cfRule type="expression" dxfId="5182" priority="159">
      <formula>IF(ISBLANK($H$3),0,SEARCH($H$3,$B379))</formula>
    </cfRule>
  </conditionalFormatting>
  <conditionalFormatting sqref="G379:G383">
    <cfRule type="expression" dxfId="5181" priority="160">
      <formula>IF(ISBLANK($H$3),0,SEARCH($H$3,$B379))</formula>
    </cfRule>
  </conditionalFormatting>
  <conditionalFormatting sqref="G379:G383">
    <cfRule type="expression" dxfId="5180" priority="161">
      <formula>IF(ISBLANK($H$3),0,SEARCH($H$3,$B379))</formula>
    </cfRule>
  </conditionalFormatting>
  <conditionalFormatting sqref="G379:G383">
    <cfRule type="expression" dxfId="5179" priority="162">
      <formula>IF(ISBLANK($H$3),0,SEARCH($H$3,$B379))</formula>
    </cfRule>
  </conditionalFormatting>
  <conditionalFormatting sqref="G379:G383">
    <cfRule type="expression" dxfId="5178" priority="163">
      <formula>IF(ISBLANK($H$3),0,SEARCH($H$3,$B379))</formula>
    </cfRule>
  </conditionalFormatting>
  <conditionalFormatting sqref="G379:G383">
    <cfRule type="expression" dxfId="5177" priority="164">
      <formula>IF(ISBLANK($H$3),0,SEARCH($H$3,$B379))</formula>
    </cfRule>
  </conditionalFormatting>
  <conditionalFormatting sqref="G379:G383">
    <cfRule type="expression" dxfId="5176" priority="165">
      <formula>IF(ISBLANK($H$3),0,SEARCH($H$3,$B379))</formula>
    </cfRule>
  </conditionalFormatting>
  <conditionalFormatting sqref="G379:G383">
    <cfRule type="expression" dxfId="5175" priority="166">
      <formula>IF(ISBLANK($H$3),0,SEARCH($H$3,$B379))</formula>
    </cfRule>
  </conditionalFormatting>
  <conditionalFormatting sqref="G379:G383">
    <cfRule type="expression" dxfId="5174" priority="167">
      <formula>IF(ISBLANK($H$3),0,SEARCH($H$3,$B379))</formula>
    </cfRule>
  </conditionalFormatting>
  <conditionalFormatting sqref="G379:G383">
    <cfRule type="expression" dxfId="5173" priority="168">
      <formula>IF(ISBLANK($H$3),0,SEARCH($H$3,$B379))</formula>
    </cfRule>
  </conditionalFormatting>
  <conditionalFormatting sqref="G379:G383">
    <cfRule type="expression" dxfId="5172" priority="169">
      <formula>IF(ISBLANK($H$3),0,SEARCH($H$3,$B379))</formula>
    </cfRule>
  </conditionalFormatting>
  <conditionalFormatting sqref="G379:G383">
    <cfRule type="expression" dxfId="5171" priority="170">
      <formula>IF(ISBLANK($H$3),0,SEARCH($H$3,$B379))</formula>
    </cfRule>
  </conditionalFormatting>
  <conditionalFormatting sqref="G379:G383">
    <cfRule type="expression" dxfId="5170" priority="171">
      <formula>IF(ISBLANK($H$3),0,SEARCH($H$3,$B379))</formula>
    </cfRule>
  </conditionalFormatting>
  <conditionalFormatting sqref="G379:G383">
    <cfRule type="expression" dxfId="5169" priority="172">
      <formula>IF(ISBLANK($H$3),0,SEARCH($H$3,$B379))</formula>
    </cfRule>
  </conditionalFormatting>
  <conditionalFormatting sqref="G379:G383">
    <cfRule type="expression" dxfId="5168" priority="173">
      <formula>IF(ISBLANK($H$3),0,SEARCH($H$3,$B379))</formula>
    </cfRule>
  </conditionalFormatting>
  <conditionalFormatting sqref="G379:G383">
    <cfRule type="expression" dxfId="5167" priority="174">
      <formula>IF(ISBLANK($H$3),0,SEARCH($H$3,$B379))</formula>
    </cfRule>
  </conditionalFormatting>
  <conditionalFormatting sqref="G379:G383">
    <cfRule type="expression" dxfId="5166" priority="175">
      <formula>IF(ISBLANK($H$3),0,SEARCH($H$3,$B379))</formula>
    </cfRule>
  </conditionalFormatting>
  <conditionalFormatting sqref="G379:G383">
    <cfRule type="expression" dxfId="5165" priority="176">
      <formula>IF(ISBLANK($H$3),0,SEARCH($H$3,$B379))</formula>
    </cfRule>
  </conditionalFormatting>
  <conditionalFormatting sqref="G379:G383">
    <cfRule type="expression" dxfId="5164" priority="177">
      <formula>IF(ISBLANK($H$3),0,SEARCH($H$3,$B379))</formula>
    </cfRule>
  </conditionalFormatting>
  <conditionalFormatting sqref="G379:G383">
    <cfRule type="expression" dxfId="5163" priority="178">
      <formula>IF(ISBLANK($H$3),0,SEARCH($H$3,$B379))</formula>
    </cfRule>
  </conditionalFormatting>
  <conditionalFormatting sqref="G379:G383">
    <cfRule type="expression" dxfId="5162" priority="179">
      <formula>IF(ISBLANK($H$3),0,SEARCH($H$3,$B379))</formula>
    </cfRule>
  </conditionalFormatting>
  <conditionalFormatting sqref="G379:G383">
    <cfRule type="expression" dxfId="5161" priority="180">
      <formula>IF(ISBLANK($H$3),0,SEARCH($H$3,$B379))</formula>
    </cfRule>
  </conditionalFormatting>
  <conditionalFormatting sqref="G379:G383">
    <cfRule type="expression" dxfId="5160" priority="181">
      <formula>IF(ISBLANK($H$3),0,SEARCH($H$3,$B379))</formula>
    </cfRule>
  </conditionalFormatting>
  <conditionalFormatting sqref="G379:G383">
    <cfRule type="expression" dxfId="5159" priority="182">
      <formula>IF(ISBLANK($H$3),0,SEARCH($H$3,$B379))</formula>
    </cfRule>
  </conditionalFormatting>
  <conditionalFormatting sqref="G379:G383">
    <cfRule type="expression" dxfId="5158" priority="183">
      <formula>IF(ISBLANK($H$3),0,SEARCH($H$3,$B379))</formula>
    </cfRule>
  </conditionalFormatting>
  <conditionalFormatting sqref="G379:G383">
    <cfRule type="expression" dxfId="5157" priority="184">
      <formula>IF(ISBLANK($H$3),0,SEARCH($H$3,$B379))</formula>
    </cfRule>
  </conditionalFormatting>
  <conditionalFormatting sqref="G379:G383">
    <cfRule type="expression" dxfId="5156" priority="185">
      <formula>IF(ISBLANK($H$3),0,SEARCH($H$3,$B379))</formula>
    </cfRule>
  </conditionalFormatting>
  <conditionalFormatting sqref="G379:G383">
    <cfRule type="expression" dxfId="5155" priority="186">
      <formula>IF(ISBLANK($H$3),0,SEARCH($H$3,$B379))</formula>
    </cfRule>
  </conditionalFormatting>
  <conditionalFormatting sqref="G379:G383">
    <cfRule type="expression" dxfId="5154" priority="187">
      <formula>IF(ISBLANK($H$3),0,SEARCH($H$3,$B379))</formula>
    </cfRule>
  </conditionalFormatting>
  <conditionalFormatting sqref="G379:G383">
    <cfRule type="expression" dxfId="5153" priority="188">
      <formula>IF(ISBLANK($H$3),0,SEARCH($H$3,$B379))</formula>
    </cfRule>
  </conditionalFormatting>
  <conditionalFormatting sqref="G379:G383">
    <cfRule type="expression" dxfId="5152" priority="189">
      <formula>IF(ISBLANK($H$3),0,SEARCH($H$3,$B379))</formula>
    </cfRule>
  </conditionalFormatting>
  <conditionalFormatting sqref="G379:G383">
    <cfRule type="expression" dxfId="5151" priority="190">
      <formula>IF(ISBLANK($H$3),0,SEARCH($H$3,$B379))</formula>
    </cfRule>
  </conditionalFormatting>
  <conditionalFormatting sqref="G379:G383">
    <cfRule type="expression" dxfId="5150" priority="191">
      <formula>IF(ISBLANK($H$3),0,SEARCH($H$3,$B379))</formula>
    </cfRule>
  </conditionalFormatting>
  <conditionalFormatting sqref="G379:G383">
    <cfRule type="expression" dxfId="5149" priority="192">
      <formula>IF(ISBLANK($H$3),0,SEARCH($H$3,$B379))</formula>
    </cfRule>
  </conditionalFormatting>
  <conditionalFormatting sqref="G379:G383">
    <cfRule type="expression" dxfId="5148" priority="193">
      <formula>IF(ISBLANK($H$3),0,SEARCH($H$3,$B379))</formula>
    </cfRule>
  </conditionalFormatting>
  <conditionalFormatting sqref="G379:G383">
    <cfRule type="expression" dxfId="5147" priority="194">
      <formula>IF(ISBLANK($H$3),0,SEARCH($H$3,$B379))</formula>
    </cfRule>
  </conditionalFormatting>
  <conditionalFormatting sqref="G379:G383">
    <cfRule type="expression" dxfId="5146" priority="195">
      <formula>IF(ISBLANK($H$3),0,SEARCH($H$3,$B379))</formula>
    </cfRule>
  </conditionalFormatting>
  <conditionalFormatting sqref="G379:G383">
    <cfRule type="expression" dxfId="5145" priority="196">
      <formula>IF(ISBLANK($H$3),0,SEARCH($H$3,$B379))</formula>
    </cfRule>
  </conditionalFormatting>
  <conditionalFormatting sqref="G379:G383">
    <cfRule type="expression" dxfId="5144" priority="197">
      <formula>IF(ISBLANK($H$3),0,SEARCH($H$3,$B379))</formula>
    </cfRule>
  </conditionalFormatting>
  <conditionalFormatting sqref="G379:G383">
    <cfRule type="expression" dxfId="5143" priority="198">
      <formula>IF(ISBLANK($H$3),0,SEARCH($H$3,$B379))</formula>
    </cfRule>
  </conditionalFormatting>
  <conditionalFormatting sqref="G379:G383">
    <cfRule type="expression" dxfId="5142" priority="199">
      <formula>IF(ISBLANK($H$3),0,SEARCH($H$3,$B379))</formula>
    </cfRule>
  </conditionalFormatting>
  <conditionalFormatting sqref="G379:G383">
    <cfRule type="expression" dxfId="5141" priority="200">
      <formula>IF(ISBLANK($H$3),0,SEARCH($H$3,$B379))</formula>
    </cfRule>
  </conditionalFormatting>
  <conditionalFormatting sqref="G379:G383">
    <cfRule type="expression" dxfId="5140" priority="201">
      <formula>IF(ISBLANK($H$3),0,SEARCH($H$3,$B379))</formula>
    </cfRule>
  </conditionalFormatting>
  <conditionalFormatting sqref="G379:G383">
    <cfRule type="expression" dxfId="5139" priority="202">
      <formula>IF(ISBLANK($H$3),0,SEARCH($H$3,$B379))</formula>
    </cfRule>
  </conditionalFormatting>
  <conditionalFormatting sqref="G379:G383">
    <cfRule type="expression" dxfId="5138" priority="203">
      <formula>IF(ISBLANK($H$3),0,SEARCH($H$3,$B379))</formula>
    </cfRule>
  </conditionalFormatting>
  <conditionalFormatting sqref="G379:G383">
    <cfRule type="expression" dxfId="5137" priority="204">
      <formula>IF(ISBLANK($H$3),0,SEARCH($H$3,$B381))</formula>
    </cfRule>
  </conditionalFormatting>
  <conditionalFormatting sqref="G379:G383">
    <cfRule type="expression" dxfId="5136" priority="205">
      <formula>IF(ISBLANK($H$3),0,SEARCH($H$3,$B381))</formula>
    </cfRule>
  </conditionalFormatting>
  <conditionalFormatting sqref="G379:G383">
    <cfRule type="expression" dxfId="5135" priority="206">
      <formula>IF(ISBLANK($H$3),0,SEARCH($H$3,$B381))</formula>
    </cfRule>
  </conditionalFormatting>
  <conditionalFormatting sqref="G379:G383">
    <cfRule type="expression" dxfId="5134" priority="207">
      <formula>IF(ISBLANK($H$3),0,SEARCH($H$3,$B381))</formula>
    </cfRule>
  </conditionalFormatting>
  <conditionalFormatting sqref="G379:G383">
    <cfRule type="expression" dxfId="5133" priority="208">
      <formula>IF(ISBLANK($H$3),0,SEARCH($H$3,$B380))</formula>
    </cfRule>
  </conditionalFormatting>
  <conditionalFormatting sqref="G379:G383">
    <cfRule type="expression" dxfId="5132" priority="209">
      <formula>IF(ISBLANK($H$3),0,SEARCH($H$3,$B379))</formula>
    </cfRule>
  </conditionalFormatting>
  <conditionalFormatting sqref="G379:G383">
    <cfRule type="expression" dxfId="5131" priority="210">
      <formula>IF(ISBLANK($H$3),0,SEARCH($H$3,$B379))</formula>
    </cfRule>
  </conditionalFormatting>
  <conditionalFormatting sqref="G379:G383">
    <cfRule type="expression" dxfId="5130" priority="211">
      <formula>IF(ISBLANK($H$3),0,SEARCH($H$3,$B379))</formula>
    </cfRule>
  </conditionalFormatting>
  <conditionalFormatting sqref="G379:G383">
    <cfRule type="expression" dxfId="5129" priority="212">
      <formula>IF(ISBLANK($H$3),0,SEARCH($H$3,$B379))</formula>
    </cfRule>
  </conditionalFormatting>
  <conditionalFormatting sqref="G379:G383">
    <cfRule type="expression" dxfId="5128" priority="213">
      <formula>IF(ISBLANK($H$3),0,SEARCH($H$3,$B379))</formula>
    </cfRule>
  </conditionalFormatting>
  <conditionalFormatting sqref="G379:G383">
    <cfRule type="expression" dxfId="5127" priority="214">
      <formula>IF(ISBLANK($H$3),0,SEARCH($H$3,$B379))</formula>
    </cfRule>
  </conditionalFormatting>
  <conditionalFormatting sqref="G379:G383">
    <cfRule type="expression" dxfId="5126" priority="215">
      <formula>IF(ISBLANK($H$3),0,SEARCH($H$3,$B379))</formula>
    </cfRule>
  </conditionalFormatting>
  <conditionalFormatting sqref="G379:G383">
    <cfRule type="expression" dxfId="5125" priority="216">
      <formula>IF(ISBLANK($H$3),0,SEARCH($H$3,$B379))</formula>
    </cfRule>
  </conditionalFormatting>
  <conditionalFormatting sqref="G379:G383">
    <cfRule type="expression" dxfId="5124" priority="217">
      <formula>IF(ISBLANK($H$3),0,SEARCH($H$3,$B379))</formula>
    </cfRule>
  </conditionalFormatting>
  <conditionalFormatting sqref="G379:G383">
    <cfRule type="expression" dxfId="5123" priority="218">
      <formula>IF(ISBLANK($H$3),0,SEARCH($H$3,$B379))</formula>
    </cfRule>
  </conditionalFormatting>
  <conditionalFormatting sqref="G379:G383">
    <cfRule type="expression" dxfId="5122" priority="219">
      <formula>IF(ISBLANK($H$3),0,SEARCH($H$3,$B379))</formula>
    </cfRule>
  </conditionalFormatting>
  <conditionalFormatting sqref="G379:G383">
    <cfRule type="expression" dxfId="5121" priority="220">
      <formula>IF(ISBLANK($H$3),0,SEARCH($H$3,$B379))</formula>
    </cfRule>
  </conditionalFormatting>
  <conditionalFormatting sqref="G379:G383">
    <cfRule type="expression" dxfId="5120" priority="221">
      <formula>IF(ISBLANK($H$3),0,SEARCH($H$3,$B379))</formula>
    </cfRule>
  </conditionalFormatting>
  <conditionalFormatting sqref="G379:G383">
    <cfRule type="expression" dxfId="5119" priority="222">
      <formula>IF(ISBLANK($H$3),0,SEARCH($H$3,$B379))</formula>
    </cfRule>
  </conditionalFormatting>
  <conditionalFormatting sqref="G379:G383">
    <cfRule type="expression" dxfId="5118" priority="223">
      <formula>IF(ISBLANK($H$3),0,SEARCH($H$3,$B379))</formula>
    </cfRule>
  </conditionalFormatting>
  <conditionalFormatting sqref="G379:G383">
    <cfRule type="expression" dxfId="5117" priority="224">
      <formula>IF(ISBLANK($H$3),0,SEARCH($H$3,$B379))</formula>
    </cfRule>
  </conditionalFormatting>
  <conditionalFormatting sqref="G379:G383">
    <cfRule type="expression" dxfId="5116" priority="225">
      <formula>IF(ISBLANK($H$3),0,SEARCH($H$3,$B379))</formula>
    </cfRule>
  </conditionalFormatting>
  <conditionalFormatting sqref="G379:G383">
    <cfRule type="expression" dxfId="5115" priority="226">
      <formula>IF(ISBLANK($H$3),0,SEARCH($H$3,$B379))</formula>
    </cfRule>
  </conditionalFormatting>
  <conditionalFormatting sqref="G379:G383">
    <cfRule type="expression" dxfId="5114" priority="227">
      <formula>IF(ISBLANK($H$3),0,SEARCH($H$3,$B379))</formula>
    </cfRule>
  </conditionalFormatting>
  <conditionalFormatting sqref="G379:G383">
    <cfRule type="expression" dxfId="5113" priority="228">
      <formula>IF(ISBLANK($H$3),0,SEARCH($H$3,$B379))</formula>
    </cfRule>
  </conditionalFormatting>
  <conditionalFormatting sqref="G379:G383">
    <cfRule type="expression" dxfId="5112" priority="229">
      <formula>IF(ISBLANK($H$3),0,SEARCH($H$3,$B379))</formula>
    </cfRule>
  </conditionalFormatting>
  <conditionalFormatting sqref="G379:G383">
    <cfRule type="expression" dxfId="5111" priority="230">
      <formula>IF(ISBLANK($H$3),0,SEARCH($H$3,$B379))</formula>
    </cfRule>
  </conditionalFormatting>
  <conditionalFormatting sqref="G379:G383">
    <cfRule type="expression" dxfId="5110" priority="231">
      <formula>IF(ISBLANK($H$3),0,SEARCH($H$3,$B379))</formula>
    </cfRule>
  </conditionalFormatting>
  <conditionalFormatting sqref="G379:G383">
    <cfRule type="expression" dxfId="5109" priority="232">
      <formula>IF(ISBLANK($H$3),0,SEARCH($H$3,$B379))</formula>
    </cfRule>
  </conditionalFormatting>
  <conditionalFormatting sqref="G379:G383">
    <cfRule type="expression" dxfId="5108" priority="233">
      <formula>IF(ISBLANK($H$3),0,SEARCH($H$3,$B379))</formula>
    </cfRule>
  </conditionalFormatting>
  <conditionalFormatting sqref="G379:G383">
    <cfRule type="expression" dxfId="5107" priority="234">
      <formula>IF(ISBLANK($H$3),0,SEARCH($H$3,$B379))</formula>
    </cfRule>
  </conditionalFormatting>
  <conditionalFormatting sqref="G379:G383">
    <cfRule type="expression" dxfId="5106" priority="235">
      <formula>IF(ISBLANK($H$3),0,SEARCH($H$3,$B379))</formula>
    </cfRule>
  </conditionalFormatting>
  <conditionalFormatting sqref="G379:G383">
    <cfRule type="expression" dxfId="5105" priority="236">
      <formula>IF(ISBLANK($H$3),0,SEARCH($H$3,$B379))</formula>
    </cfRule>
  </conditionalFormatting>
  <conditionalFormatting sqref="G379:G383">
    <cfRule type="expression" dxfId="5104" priority="237">
      <formula>IF(ISBLANK($H$3),0,SEARCH($H$3,$B379))</formula>
    </cfRule>
  </conditionalFormatting>
  <conditionalFormatting sqref="G379:G383">
    <cfRule type="expression" dxfId="5103" priority="238">
      <formula>IF(ISBLANK($H$3),0,SEARCH($H$3,$B379))</formula>
    </cfRule>
  </conditionalFormatting>
  <conditionalFormatting sqref="G379:G383">
    <cfRule type="expression" dxfId="5102" priority="239">
      <formula>IF(ISBLANK($H$3),0,SEARCH($H$3,$B379))</formula>
    </cfRule>
  </conditionalFormatting>
  <conditionalFormatting sqref="G379:G383">
    <cfRule type="expression" dxfId="5101" priority="240">
      <formula>IF(ISBLANK($H$3),0,SEARCH($H$3,$B379))</formula>
    </cfRule>
  </conditionalFormatting>
  <conditionalFormatting sqref="G379:G383">
    <cfRule type="expression" dxfId="5100" priority="241">
      <formula>IF(ISBLANK($H$3),0,SEARCH($H$3,$B379))</formula>
    </cfRule>
  </conditionalFormatting>
  <conditionalFormatting sqref="G379:G383">
    <cfRule type="expression" dxfId="5099" priority="242">
      <formula>IF(ISBLANK($H$3),0,SEARCH($H$3,$B379))</formula>
    </cfRule>
  </conditionalFormatting>
  <conditionalFormatting sqref="G379:G383">
    <cfRule type="expression" dxfId="5098" priority="243">
      <formula>IF(ISBLANK($H$3),0,SEARCH($H$3,$B379))</formula>
    </cfRule>
  </conditionalFormatting>
  <conditionalFormatting sqref="G379:G383">
    <cfRule type="expression" dxfId="5097" priority="244">
      <formula>IF(ISBLANK($H$3),0,SEARCH($H$3,$B379))</formula>
    </cfRule>
  </conditionalFormatting>
  <conditionalFormatting sqref="G379:G383">
    <cfRule type="expression" dxfId="5096" priority="245">
      <formula>IF(ISBLANK($H$3),0,SEARCH($H$3,$B379))</formula>
    </cfRule>
  </conditionalFormatting>
  <conditionalFormatting sqref="G379:G383">
    <cfRule type="expression" dxfId="5095" priority="246">
      <formula>IF(ISBLANK($H$3),0,SEARCH($H$3,$B379))</formula>
    </cfRule>
  </conditionalFormatting>
  <conditionalFormatting sqref="G379:G383">
    <cfRule type="expression" dxfId="5094" priority="247">
      <formula>IF(ISBLANK($H$3),0,SEARCH($H$3,$B379))</formula>
    </cfRule>
  </conditionalFormatting>
  <conditionalFormatting sqref="G379:G383">
    <cfRule type="expression" dxfId="5093" priority="248">
      <formula>IF(ISBLANK($H$3),0,SEARCH($H$3,$B379))</formula>
    </cfRule>
  </conditionalFormatting>
  <conditionalFormatting sqref="G379:G383">
    <cfRule type="expression" dxfId="5092" priority="249">
      <formula>IF(ISBLANK($H$3),0,SEARCH($H$3,$B379))</formula>
    </cfRule>
  </conditionalFormatting>
  <conditionalFormatting sqref="G379:G383">
    <cfRule type="expression" dxfId="5091" priority="250">
      <formula>IF(ISBLANK($H$3),0,SEARCH($H$3,$B379))</formula>
    </cfRule>
  </conditionalFormatting>
  <conditionalFormatting sqref="G379:G383">
    <cfRule type="expression" dxfId="5090" priority="251">
      <formula>IF(ISBLANK($H$3),0,SEARCH($H$3,$B379))</formula>
    </cfRule>
  </conditionalFormatting>
  <conditionalFormatting sqref="G379:G383">
    <cfRule type="expression" dxfId="5089" priority="252">
      <formula>IF(ISBLANK($H$3),0,SEARCH($H$3,$B379))</formula>
    </cfRule>
  </conditionalFormatting>
  <conditionalFormatting sqref="G379:G383">
    <cfRule type="expression" dxfId="5088" priority="253">
      <formula>IF(ISBLANK($H$3),0,SEARCH($H$3,$B379))</formula>
    </cfRule>
  </conditionalFormatting>
  <conditionalFormatting sqref="G379:G383">
    <cfRule type="expression" dxfId="5087" priority="254">
      <formula>IF(ISBLANK($H$3),0,SEARCH($H$3,$B379))</formula>
    </cfRule>
  </conditionalFormatting>
  <conditionalFormatting sqref="G379:G383">
    <cfRule type="expression" dxfId="5086" priority="255">
      <formula>IF(ISBLANK($H$3),0,SEARCH($H$3,$B379))</formula>
    </cfRule>
  </conditionalFormatting>
  <conditionalFormatting sqref="G379:G383">
    <cfRule type="expression" dxfId="5085" priority="256">
      <formula>IF(ISBLANK($H$3),0,SEARCH($H$3,$B379))</formula>
    </cfRule>
  </conditionalFormatting>
  <conditionalFormatting sqref="G379:G383">
    <cfRule type="expression" dxfId="5084" priority="257">
      <formula>IF(ISBLANK($H$3),0,SEARCH($H$3,$B379))</formula>
    </cfRule>
  </conditionalFormatting>
  <conditionalFormatting sqref="G379:G383">
    <cfRule type="expression" dxfId="5083" priority="258">
      <formula>IF(ISBLANK($H$3),0,SEARCH($H$3,$B379))</formula>
    </cfRule>
  </conditionalFormatting>
  <conditionalFormatting sqref="G379:G383">
    <cfRule type="expression" dxfId="5082" priority="259">
      <formula>IF(ISBLANK($H$3),0,SEARCH($H$3,$B379))</formula>
    </cfRule>
  </conditionalFormatting>
  <conditionalFormatting sqref="G379:G383">
    <cfRule type="expression" dxfId="5081" priority="260">
      <formula>IF(ISBLANK($H$3),0,SEARCH($H$3,$B379))</formula>
    </cfRule>
  </conditionalFormatting>
  <conditionalFormatting sqref="G379:G383">
    <cfRule type="expression" dxfId="5080" priority="261">
      <formula>IF(ISBLANK($H$3),0,SEARCH($H$3,$B379))</formula>
    </cfRule>
  </conditionalFormatting>
  <conditionalFormatting sqref="G379:G383">
    <cfRule type="expression" dxfId="5079" priority="262">
      <formula>IF(ISBLANK($H$3),0,SEARCH($H$3,$B379))</formula>
    </cfRule>
  </conditionalFormatting>
  <conditionalFormatting sqref="G379:G383">
    <cfRule type="expression" dxfId="5078" priority="263">
      <formula>IF(ISBLANK($H$3),0,SEARCH($H$3,$B379))</formula>
    </cfRule>
  </conditionalFormatting>
  <conditionalFormatting sqref="G379:G383">
    <cfRule type="expression" dxfId="5077" priority="264">
      <formula>IF(ISBLANK($H$3),0,SEARCH($H$3,$B379))</formula>
    </cfRule>
  </conditionalFormatting>
  <conditionalFormatting sqref="G379:G383">
    <cfRule type="expression" dxfId="5076" priority="265">
      <formula>IF(ISBLANK($H$3),0,SEARCH($H$3,$B379))</formula>
    </cfRule>
  </conditionalFormatting>
  <conditionalFormatting sqref="G379:G383">
    <cfRule type="expression" dxfId="5075" priority="266">
      <formula>IF(ISBLANK($H$3),0,SEARCH($H$3,$B379))</formula>
    </cfRule>
  </conditionalFormatting>
  <conditionalFormatting sqref="G379:G383">
    <cfRule type="expression" dxfId="5074" priority="267">
      <formula>IF(ISBLANK($H$3),0,SEARCH($H$3,$B379))</formula>
    </cfRule>
  </conditionalFormatting>
  <conditionalFormatting sqref="G379:G383">
    <cfRule type="expression" dxfId="5073" priority="268">
      <formula>IF(ISBLANK($H$3),0,SEARCH($H$3,$B379))</formula>
    </cfRule>
  </conditionalFormatting>
  <conditionalFormatting sqref="G379:G383">
    <cfRule type="expression" dxfId="5072" priority="269">
      <formula>IF(ISBLANK($H$3),0,SEARCH($H$3,$B379))</formula>
    </cfRule>
  </conditionalFormatting>
  <conditionalFormatting sqref="G379:G383">
    <cfRule type="expression" dxfId="5071" priority="270">
      <formula>IF(ISBLANK($H$3),0,SEARCH($H$3,$B379))</formula>
    </cfRule>
  </conditionalFormatting>
  <conditionalFormatting sqref="G379:G383">
    <cfRule type="expression" dxfId="5070" priority="271">
      <formula>IF(ISBLANK($H$3),0,SEARCH($H$3,$B379))</formula>
    </cfRule>
  </conditionalFormatting>
  <conditionalFormatting sqref="G379:G383">
    <cfRule type="expression" dxfId="5069" priority="272">
      <formula>IF(ISBLANK($H$3),0,SEARCH($H$3,$B379))</formula>
    </cfRule>
  </conditionalFormatting>
  <conditionalFormatting sqref="G379:G383">
    <cfRule type="expression" dxfId="5068" priority="273">
      <formula>IF(ISBLANK($H$3),0,SEARCH($H$3,$B379))</formula>
    </cfRule>
  </conditionalFormatting>
  <conditionalFormatting sqref="G379:G383">
    <cfRule type="expression" dxfId="5067" priority="274">
      <formula>IF(ISBLANK($H$3),0,SEARCH($H$3,$B379))</formula>
    </cfRule>
  </conditionalFormatting>
  <conditionalFormatting sqref="G379:G383">
    <cfRule type="expression" dxfId="5066" priority="275">
      <formula>IF(ISBLANK($H$3),0,SEARCH($H$3,$B379))</formula>
    </cfRule>
  </conditionalFormatting>
  <conditionalFormatting sqref="G379:G383">
    <cfRule type="expression" dxfId="5065" priority="276">
      <formula>IF(ISBLANK($H$3),0,SEARCH($H$3,$B379))</formula>
    </cfRule>
  </conditionalFormatting>
  <conditionalFormatting sqref="G379:G383">
    <cfRule type="expression" dxfId="5064" priority="277">
      <formula>IF(ISBLANK($H$3),0,SEARCH($H$3,$B379))</formula>
    </cfRule>
  </conditionalFormatting>
  <conditionalFormatting sqref="G379:G383">
    <cfRule type="expression" dxfId="5063" priority="278">
      <formula>IF(ISBLANK($H$3),0,SEARCH($H$3,$B379))</formula>
    </cfRule>
  </conditionalFormatting>
  <conditionalFormatting sqref="G379:G383">
    <cfRule type="expression" dxfId="5062" priority="279">
      <formula>IF(ISBLANK($H$3),0,SEARCH($H$3,$B379))</formula>
    </cfRule>
  </conditionalFormatting>
  <conditionalFormatting sqref="G379:G383">
    <cfRule type="expression" dxfId="5061" priority="280">
      <formula>IF(ISBLANK($H$3),0,SEARCH($H$3,$B379))</formula>
    </cfRule>
  </conditionalFormatting>
  <conditionalFormatting sqref="G379:G383">
    <cfRule type="expression" dxfId="5060" priority="281">
      <formula>IF(ISBLANK($H$3),0,SEARCH($H$3,$B379))</formula>
    </cfRule>
  </conditionalFormatting>
  <conditionalFormatting sqref="G379:G383">
    <cfRule type="expression" dxfId="5059" priority="282">
      <formula>IF(ISBLANK($H$3),0,SEARCH($H$3,$B379))</formula>
    </cfRule>
  </conditionalFormatting>
  <conditionalFormatting sqref="G379:G383">
    <cfRule type="expression" dxfId="5058" priority="283">
      <formula>IF(ISBLANK($H$3),0,SEARCH($H$3,$B379))</formula>
    </cfRule>
  </conditionalFormatting>
  <conditionalFormatting sqref="G379:G383">
    <cfRule type="expression" dxfId="5057" priority="284">
      <formula>IF(ISBLANK($H$3),0,SEARCH($H$3,$B379))</formula>
    </cfRule>
  </conditionalFormatting>
  <conditionalFormatting sqref="G379:G383">
    <cfRule type="expression" dxfId="5056" priority="285">
      <formula>IF(ISBLANK($H$3),0,SEARCH($H$3,$B379))</formula>
    </cfRule>
  </conditionalFormatting>
  <conditionalFormatting sqref="G379:G383">
    <cfRule type="expression" dxfId="5055" priority="286">
      <formula>IF(ISBLANK($H$3),0,SEARCH($H$3,$B379))</formula>
    </cfRule>
  </conditionalFormatting>
  <conditionalFormatting sqref="G379:G383">
    <cfRule type="expression" dxfId="5054" priority="287">
      <formula>IF(ISBLANK($H$3),0,SEARCH($H$3,$B379))</formula>
    </cfRule>
  </conditionalFormatting>
  <conditionalFormatting sqref="G379:G383">
    <cfRule type="expression" dxfId="5053" priority="288">
      <formula>IF(ISBLANK($H$3),0,SEARCH($H$3,$B379))</formula>
    </cfRule>
  </conditionalFormatting>
  <conditionalFormatting sqref="G379:G383">
    <cfRule type="expression" dxfId="5052" priority="289">
      <formula>IF(ISBLANK($H$3),0,SEARCH($H$3,$B379))</formula>
    </cfRule>
  </conditionalFormatting>
  <conditionalFormatting sqref="G379:G383">
    <cfRule type="expression" dxfId="5051" priority="290">
      <formula>IF(ISBLANK($H$3),0,SEARCH($H$3,$B379))</formula>
    </cfRule>
  </conditionalFormatting>
  <conditionalFormatting sqref="G379:G383">
    <cfRule type="expression" dxfId="5050" priority="291">
      <formula>IF(ISBLANK($H$3),0,SEARCH($H$3,$B379))</formula>
    </cfRule>
  </conditionalFormatting>
  <conditionalFormatting sqref="G379:G383">
    <cfRule type="expression" dxfId="5049" priority="292">
      <formula>IF(ISBLANK($H$3),0,SEARCH($H$3,$B379))</formula>
    </cfRule>
  </conditionalFormatting>
  <conditionalFormatting sqref="G379:G383">
    <cfRule type="expression" dxfId="5048" priority="293">
      <formula>IF(ISBLANK($H$3),0,SEARCH($H$3,$B379))</formula>
    </cfRule>
  </conditionalFormatting>
  <conditionalFormatting sqref="G379:G383">
    <cfRule type="expression" dxfId="5047" priority="294">
      <formula>IF(ISBLANK($H$3),0,SEARCH($H$3,$B379))</formula>
    </cfRule>
  </conditionalFormatting>
  <conditionalFormatting sqref="G379:G383">
    <cfRule type="expression" dxfId="5046" priority="295">
      <formula>IF(ISBLANK($H$3),0,SEARCH($H$3,$B379))</formula>
    </cfRule>
  </conditionalFormatting>
  <conditionalFormatting sqref="G379:G383">
    <cfRule type="expression" dxfId="5045" priority="296">
      <formula>IF(ISBLANK($H$3),0,SEARCH($H$3,$B379))</formula>
    </cfRule>
  </conditionalFormatting>
  <conditionalFormatting sqref="G379:G383">
    <cfRule type="expression" dxfId="5044" priority="297">
      <formula>IF(ISBLANK($H$3),0,SEARCH($H$3,$B379))</formula>
    </cfRule>
  </conditionalFormatting>
  <conditionalFormatting sqref="G379:G383">
    <cfRule type="expression" dxfId="5043" priority="298">
      <formula>IF(ISBLANK($H$3),0,SEARCH($H$3,$B379))</formula>
    </cfRule>
  </conditionalFormatting>
  <conditionalFormatting sqref="G379:G383">
    <cfRule type="expression" dxfId="5042" priority="299">
      <formula>IF(ISBLANK($H$3),0,SEARCH($H$3,$B379))</formula>
    </cfRule>
  </conditionalFormatting>
  <conditionalFormatting sqref="G379:G383">
    <cfRule type="expression" dxfId="5041" priority="300">
      <formula>IF(ISBLANK($H$3),0,SEARCH($H$3,$B379))</formula>
    </cfRule>
  </conditionalFormatting>
  <conditionalFormatting sqref="G379:G383">
    <cfRule type="expression" dxfId="5040" priority="301">
      <formula>IF(ISBLANK($H$3),0,SEARCH($H$3,$B379))</formula>
    </cfRule>
  </conditionalFormatting>
  <conditionalFormatting sqref="G379:G383">
    <cfRule type="expression" dxfId="5039" priority="302">
      <formula>IF(ISBLANK($H$3),0,SEARCH($H$3,$B379))</formula>
    </cfRule>
  </conditionalFormatting>
  <conditionalFormatting sqref="G379:G383">
    <cfRule type="expression" dxfId="5038" priority="303">
      <formula>IF(ISBLANK($H$3),0,SEARCH($H$3,$B379))</formula>
    </cfRule>
  </conditionalFormatting>
  <conditionalFormatting sqref="G379:G383">
    <cfRule type="expression" dxfId="5037" priority="304">
      <formula>IF(ISBLANK($H$3),0,SEARCH($H$3,$B379))</formula>
    </cfRule>
  </conditionalFormatting>
  <conditionalFormatting sqref="G379:G383">
    <cfRule type="expression" dxfId="5036" priority="305">
      <formula>IF(ISBLANK($H$3),0,SEARCH($H$3,$B379))</formula>
    </cfRule>
  </conditionalFormatting>
  <conditionalFormatting sqref="G379:G383">
    <cfRule type="expression" dxfId="5035" priority="306">
      <formula>IF(ISBLANK($H$3),0,SEARCH($H$3,$B379))</formula>
    </cfRule>
  </conditionalFormatting>
  <conditionalFormatting sqref="G379:G383">
    <cfRule type="expression" dxfId="5034" priority="307">
      <formula>IF(ISBLANK($H$3),0,SEARCH($H$3,$B379))</formula>
    </cfRule>
  </conditionalFormatting>
  <conditionalFormatting sqref="G379:G383">
    <cfRule type="expression" dxfId="5033" priority="308">
      <formula>IF(ISBLANK($H$3),0,SEARCH($H$3,$B379))</formula>
    </cfRule>
  </conditionalFormatting>
  <conditionalFormatting sqref="G379:G383">
    <cfRule type="expression" dxfId="5032" priority="309">
      <formula>IF(ISBLANK($H$3),0,SEARCH($H$3,$B379))</formula>
    </cfRule>
  </conditionalFormatting>
  <conditionalFormatting sqref="G379:G383">
    <cfRule type="expression" dxfId="5031" priority="310">
      <formula>IF(ISBLANK($H$3),0,SEARCH($H$3,$B379))</formula>
    </cfRule>
  </conditionalFormatting>
  <conditionalFormatting sqref="G379:G383">
    <cfRule type="expression" dxfId="5030" priority="311">
      <formula>IF(ISBLANK($H$3),0,SEARCH($H$3,$B379))</formula>
    </cfRule>
  </conditionalFormatting>
  <conditionalFormatting sqref="G379:G383">
    <cfRule type="expression" dxfId="5029" priority="312">
      <formula>IF(ISBLANK($H$3),0,SEARCH($H$3,$B379))</formula>
    </cfRule>
  </conditionalFormatting>
  <conditionalFormatting sqref="G379:G383">
    <cfRule type="expression" dxfId="5028" priority="313">
      <formula>IF(ISBLANK($H$3),0,SEARCH($H$3,$B379))</formula>
    </cfRule>
  </conditionalFormatting>
  <conditionalFormatting sqref="G379:G383">
    <cfRule type="expression" dxfId="5027" priority="314">
      <formula>IF(ISBLANK($H$3),0,SEARCH($H$3,$B379))</formula>
    </cfRule>
  </conditionalFormatting>
  <conditionalFormatting sqref="G379:G383">
    <cfRule type="expression" dxfId="5026" priority="315">
      <formula>IF(ISBLANK($H$3),0,SEARCH($H$3,$B379))</formula>
    </cfRule>
  </conditionalFormatting>
  <conditionalFormatting sqref="G379:G383">
    <cfRule type="expression" dxfId="5025" priority="316">
      <formula>IF(ISBLANK($H$3),0,SEARCH($H$3,$B379))</formula>
    </cfRule>
  </conditionalFormatting>
  <conditionalFormatting sqref="G379:G383">
    <cfRule type="expression" dxfId="5024" priority="317">
      <formula>IF(ISBLANK($H$3),0,SEARCH($H$3,$B379))</formula>
    </cfRule>
  </conditionalFormatting>
  <conditionalFormatting sqref="G379:G383">
    <cfRule type="expression" dxfId="5023" priority="318">
      <formula>IF(ISBLANK($H$3),0,SEARCH($H$3,$B379))</formula>
    </cfRule>
  </conditionalFormatting>
  <conditionalFormatting sqref="G379:G383">
    <cfRule type="expression" dxfId="5022" priority="319">
      <formula>IF(ISBLANK($H$3),0,SEARCH($H$3,$B379))</formula>
    </cfRule>
  </conditionalFormatting>
  <conditionalFormatting sqref="G379:G383">
    <cfRule type="expression" dxfId="5021" priority="320">
      <formula>IF(ISBLANK($H$3),0,SEARCH($H$3,$B379))</formula>
    </cfRule>
  </conditionalFormatting>
  <conditionalFormatting sqref="G379:G383">
    <cfRule type="expression" dxfId="5020" priority="321">
      <formula>IF(ISBLANK($H$3),0,SEARCH($H$3,$B379))</formula>
    </cfRule>
  </conditionalFormatting>
  <conditionalFormatting sqref="G379:G383">
    <cfRule type="expression" dxfId="5019" priority="322">
      <formula>IF(ISBLANK($H$3),0,SEARCH($H$3,$B379))</formula>
    </cfRule>
  </conditionalFormatting>
  <conditionalFormatting sqref="G379:G383">
    <cfRule type="expression" dxfId="5018" priority="323">
      <formula>IF(ISBLANK($H$3),0,SEARCH($H$3,$B379))</formula>
    </cfRule>
  </conditionalFormatting>
  <conditionalFormatting sqref="G379:G383">
    <cfRule type="expression" dxfId="5017" priority="324">
      <formula>IF(ISBLANK($H$3),0,SEARCH($H$3,$B379))</formula>
    </cfRule>
  </conditionalFormatting>
  <conditionalFormatting sqref="G379:G383">
    <cfRule type="expression" dxfId="5016" priority="325">
      <formula>IF(ISBLANK($H$3),0,SEARCH($H$3,$B379))</formula>
    </cfRule>
  </conditionalFormatting>
  <conditionalFormatting sqref="G379:G383">
    <cfRule type="expression" dxfId="5015" priority="326">
      <formula>IF(ISBLANK($H$3),0,SEARCH($H$3,$B379))</formula>
    </cfRule>
  </conditionalFormatting>
  <conditionalFormatting sqref="G379:G383">
    <cfRule type="expression" dxfId="5014" priority="327">
      <formula>IF(ISBLANK($H$3),0,SEARCH($H$3,$B379))</formula>
    </cfRule>
  </conditionalFormatting>
  <conditionalFormatting sqref="G379:G383">
    <cfRule type="expression" dxfId="5013" priority="328">
      <formula>IF(ISBLANK($H$3),0,SEARCH($H$3,$B379))</formula>
    </cfRule>
  </conditionalFormatting>
  <conditionalFormatting sqref="G379:G383">
    <cfRule type="expression" dxfId="5012" priority="329">
      <formula>IF(ISBLANK($H$3),0,SEARCH($H$3,$B379))</formula>
    </cfRule>
  </conditionalFormatting>
  <conditionalFormatting sqref="G379:G383">
    <cfRule type="expression" dxfId="5011" priority="330">
      <formula>IF(ISBLANK($H$3),0,SEARCH($H$3,$B379))</formula>
    </cfRule>
  </conditionalFormatting>
  <conditionalFormatting sqref="G379:G383">
    <cfRule type="expression" dxfId="5010" priority="331">
      <formula>IF(ISBLANK($H$3),0,SEARCH($H$3,$B379))</formula>
    </cfRule>
  </conditionalFormatting>
  <conditionalFormatting sqref="G379:G383">
    <cfRule type="expression" dxfId="5009" priority="332">
      <formula>IF(ISBLANK($H$3),0,SEARCH($H$3,$B379))</formula>
    </cfRule>
  </conditionalFormatting>
  <conditionalFormatting sqref="G379:G383">
    <cfRule type="expression" dxfId="5008" priority="333">
      <formula>IF(ISBLANK($H$3),0,SEARCH($H$3,$B379))</formula>
    </cfRule>
  </conditionalFormatting>
  <conditionalFormatting sqref="G379:G383">
    <cfRule type="expression" dxfId="5007" priority="334">
      <formula>IF(ISBLANK($H$3),0,SEARCH($H$3,$B379))</formula>
    </cfRule>
  </conditionalFormatting>
  <conditionalFormatting sqref="G379:G383">
    <cfRule type="expression" dxfId="5006" priority="335">
      <formula>IF(ISBLANK($H$3),0,SEARCH($H$3,$B379))</formula>
    </cfRule>
  </conditionalFormatting>
  <conditionalFormatting sqref="G379:G383">
    <cfRule type="expression" dxfId="5005" priority="336">
      <formula>IF(ISBLANK($H$3),0,SEARCH($H$3,$B379))</formula>
    </cfRule>
  </conditionalFormatting>
  <conditionalFormatting sqref="G379:G383">
    <cfRule type="expression" dxfId="5004" priority="337">
      <formula>IF(ISBLANK($H$3),0,SEARCH($H$3,$B379))</formula>
    </cfRule>
  </conditionalFormatting>
  <conditionalFormatting sqref="G379:G383">
    <cfRule type="expression" dxfId="5003" priority="338">
      <formula>IF(ISBLANK($H$3),0,SEARCH($H$3,$B379))</formula>
    </cfRule>
  </conditionalFormatting>
  <conditionalFormatting sqref="G379:G383">
    <cfRule type="expression" dxfId="5002" priority="339">
      <formula>IF(ISBLANK($H$3),0,SEARCH($H$3,$B379))</formula>
    </cfRule>
  </conditionalFormatting>
  <conditionalFormatting sqref="G379:G383">
    <cfRule type="expression" dxfId="5001" priority="340">
      <formula>IF(ISBLANK($H$3),0,SEARCH($H$3,$B379))</formula>
    </cfRule>
  </conditionalFormatting>
  <conditionalFormatting sqref="G379:G383">
    <cfRule type="expression" dxfId="5000" priority="341">
      <formula>IF(ISBLANK($H$3),0,SEARCH($H$3,$B379))</formula>
    </cfRule>
  </conditionalFormatting>
  <conditionalFormatting sqref="G379:G383">
    <cfRule type="expression" dxfId="4999" priority="342">
      <formula>IF(ISBLANK($H$3),0,SEARCH($H$3,$B379))</formula>
    </cfRule>
  </conditionalFormatting>
  <conditionalFormatting sqref="G379:G383">
    <cfRule type="expression" dxfId="4998" priority="343">
      <formula>IF(ISBLANK($H$3),0,SEARCH($H$3,$B379))</formula>
    </cfRule>
  </conditionalFormatting>
  <conditionalFormatting sqref="G379:G383">
    <cfRule type="expression" dxfId="4997" priority="344">
      <formula>IF(ISBLANK($H$3),0,SEARCH($H$3,$B379))</formula>
    </cfRule>
  </conditionalFormatting>
  <conditionalFormatting sqref="G379:G383">
    <cfRule type="expression" dxfId="4996" priority="345">
      <formula>IF(ISBLANK($H$3),0,SEARCH($H$3,$B379))</formula>
    </cfRule>
  </conditionalFormatting>
  <conditionalFormatting sqref="G379:G383">
    <cfRule type="expression" dxfId="4995" priority="346">
      <formula>IF(ISBLANK($H$3),0,SEARCH($H$3,$B379))</formula>
    </cfRule>
  </conditionalFormatting>
  <conditionalFormatting sqref="G379:G383">
    <cfRule type="expression" dxfId="4994" priority="347">
      <formula>IF(ISBLANK($H$3),0,SEARCH($H$3,$B379))</formula>
    </cfRule>
  </conditionalFormatting>
  <conditionalFormatting sqref="G379:G383">
    <cfRule type="expression" dxfId="4993" priority="348">
      <formula>IF(ISBLANK($H$3),0,SEARCH($H$3,$B379))</formula>
    </cfRule>
  </conditionalFormatting>
  <conditionalFormatting sqref="G379:G383">
    <cfRule type="expression" dxfId="4992" priority="349">
      <formula>IF(ISBLANK($H$3),0,SEARCH($H$3,$B379))</formula>
    </cfRule>
  </conditionalFormatting>
  <conditionalFormatting sqref="G379:G383">
    <cfRule type="expression" dxfId="4991" priority="350">
      <formula>IF(ISBLANK($H$3),0,SEARCH($H$3,$B379))</formula>
    </cfRule>
  </conditionalFormatting>
  <conditionalFormatting sqref="G379:G383">
    <cfRule type="expression" dxfId="4990" priority="351">
      <formula>IF(ISBLANK($H$3),0,SEARCH($H$3,$B379))</formula>
    </cfRule>
  </conditionalFormatting>
  <conditionalFormatting sqref="G379:G383">
    <cfRule type="expression" dxfId="4989" priority="352">
      <formula>IF(ISBLANK($H$3),0,SEARCH($H$3,$B379))</formula>
    </cfRule>
  </conditionalFormatting>
  <conditionalFormatting sqref="G379:G383">
    <cfRule type="expression" dxfId="4988" priority="353">
      <formula>IF(ISBLANK($H$3),0,SEARCH($H$3,$B379))</formula>
    </cfRule>
  </conditionalFormatting>
  <conditionalFormatting sqref="G379:G383">
    <cfRule type="expression" dxfId="4987" priority="354">
      <formula>IF(ISBLANK($H$3),0,SEARCH($H$3,$B379))</formula>
    </cfRule>
  </conditionalFormatting>
  <conditionalFormatting sqref="G379:G383">
    <cfRule type="expression" dxfId="4986" priority="355">
      <formula>IF(ISBLANK($H$3),0,SEARCH($H$3,$B379))</formula>
    </cfRule>
  </conditionalFormatting>
  <conditionalFormatting sqref="G379:G383">
    <cfRule type="expression" dxfId="4985" priority="356">
      <formula>IF(ISBLANK($H$3),0,SEARCH($H$3,$B379))</formula>
    </cfRule>
  </conditionalFormatting>
  <conditionalFormatting sqref="G379:G383">
    <cfRule type="expression" dxfId="4984" priority="357">
      <formula>IF(ISBLANK($H$3),0,SEARCH($H$3,$B379))</formula>
    </cfRule>
  </conditionalFormatting>
  <conditionalFormatting sqref="A379:J383">
    <cfRule type="expression" dxfId="4983" priority="358">
      <formula>IF(ISBLANK($H$3),0,SEARCH($H$3,$B379))</formula>
    </cfRule>
  </conditionalFormatting>
  <conditionalFormatting sqref="A379:A383 F379 G379:G383 H381">
    <cfRule type="expression" dxfId="4982" priority="359">
      <formula>IF(ISBLANK($H$3),0,SEARCH($H$3,$B379))</formula>
    </cfRule>
  </conditionalFormatting>
  <conditionalFormatting sqref="A379:A383 F379 G379:G383 H381">
    <cfRule type="expression" dxfId="4981" priority="360">
      <formula>IF(ISBLANK($H$3),0,SEARCH($H$3,$B379))</formula>
    </cfRule>
  </conditionalFormatting>
  <conditionalFormatting sqref="A379:A383 E379:E382 F379 G379:G383 H380:H381 H383">
    <cfRule type="expression" dxfId="4980" priority="361">
      <formula>IF(ISBLANK($H$3),0,SEARCH($H$3,$B379))</formula>
    </cfRule>
  </conditionalFormatting>
  <conditionalFormatting sqref="A379:A383 E379:E382 F379 G379:G383 H380:H381 H383">
    <cfRule type="expression" dxfId="4979" priority="362">
      <formula>IF(ISBLANK($H$3),0,SEARCH($H$3,$B379))</formula>
    </cfRule>
  </conditionalFormatting>
  <conditionalFormatting sqref="A379:A383 E379:E382 F379:F380 G379:G383 H380:H381 H383">
    <cfRule type="expression" dxfId="4978" priority="363">
      <formula>IF(ISBLANK($H$3),0,SEARCH($H$3,$B379))</formula>
    </cfRule>
  </conditionalFormatting>
  <conditionalFormatting sqref="A379:A383 E379:E382 F379:F380 G379:G383 H380:H381 H383">
    <cfRule type="expression" dxfId="4977" priority="364">
      <formula>IF(ISBLANK($H$3),0,SEARCH($H$3,$B379))</formula>
    </cfRule>
  </conditionalFormatting>
  <conditionalFormatting sqref="G379:G383">
    <cfRule type="expression" dxfId="4976" priority="365">
      <formula>IF(ISBLANK($H$3),0,SEARCH($H$3,#REF!))</formula>
    </cfRule>
  </conditionalFormatting>
  <conditionalFormatting sqref="G379:G383">
    <cfRule type="expression" dxfId="4975" priority="366">
      <formula>IF(ISBLANK($H$3),0,SEARCH($H$3,#REF!))</formula>
    </cfRule>
  </conditionalFormatting>
  <conditionalFormatting sqref="G379:G383">
    <cfRule type="expression" dxfId="4974" priority="367">
      <formula>IF(ISBLANK($H$3),0,SEARCH($H$3,#REF!))</formula>
    </cfRule>
  </conditionalFormatting>
  <conditionalFormatting sqref="G379:G383">
    <cfRule type="expression" dxfId="4973" priority="368">
      <formula>IF(ISBLANK($H$3),0,SEARCH($H$3,#REF!))</formula>
    </cfRule>
  </conditionalFormatting>
  <conditionalFormatting sqref="G379:G383">
    <cfRule type="expression" dxfId="4972" priority="369">
      <formula>IF(ISBLANK($H$3),0,SEARCH($H$3,#REF!))</formula>
    </cfRule>
  </conditionalFormatting>
  <conditionalFormatting sqref="G379:G383">
    <cfRule type="expression" dxfId="4971" priority="370">
      <formula>IF(ISBLANK($H$3),0,SEARCH($H$3,#REF!))</formula>
    </cfRule>
  </conditionalFormatting>
  <conditionalFormatting sqref="A377:A378 E377:E378 G377:H378 C378:D378 F378">
    <cfRule type="expression" dxfId="4970" priority="371">
      <formula>IF(ISBLANK($H$3),0,SEARCH($H$3,$B377))</formula>
    </cfRule>
  </conditionalFormatting>
  <conditionalFormatting sqref="A377:H378 J377:J378 I378">
    <cfRule type="expression" dxfId="4969" priority="372">
      <formula>IF(ISBLANK($H$3),0,SEARCH($H$3,$B377))</formula>
    </cfRule>
  </conditionalFormatting>
  <conditionalFormatting sqref="E377">
    <cfRule type="expression" dxfId="4968" priority="373">
      <formula>IF(ISBLANK($H$3),0,SEARCH($H$3,$B377))</formula>
    </cfRule>
  </conditionalFormatting>
  <conditionalFormatting sqref="E377">
    <cfRule type="expression" dxfId="4967" priority="374">
      <formula>IF(ISBLANK($H$3),0,SEARCH($H$3,$B377))</formula>
    </cfRule>
  </conditionalFormatting>
  <conditionalFormatting sqref="E377">
    <cfRule type="expression" dxfId="4966" priority="375">
      <formula>IF(ISBLANK($H$3),0,SEARCH($H$3,$B377))</formula>
    </cfRule>
  </conditionalFormatting>
  <conditionalFormatting sqref="E377">
    <cfRule type="expression" dxfId="4965" priority="376">
      <formula>IF(ISBLANK($H$3),0,SEARCH($H$3,$B377))</formula>
    </cfRule>
  </conditionalFormatting>
  <conditionalFormatting sqref="E377">
    <cfRule type="expression" dxfId="4964" priority="377">
      <formula>IF(ISBLANK($H$3),0,SEARCH($H$3,$B377))</formula>
    </cfRule>
  </conditionalFormatting>
  <conditionalFormatting sqref="E377">
    <cfRule type="expression" dxfId="4963" priority="378">
      <formula>IF(ISBLANK($H$3),0,SEARCH($H$3,$B377))</formula>
    </cfRule>
  </conditionalFormatting>
  <conditionalFormatting sqref="E377">
    <cfRule type="expression" dxfId="4962" priority="379">
      <formula>IF(ISBLANK($H$3),0,SEARCH($H$3,$B377))</formula>
    </cfRule>
  </conditionalFormatting>
  <conditionalFormatting sqref="E377">
    <cfRule type="expression" dxfId="4961" priority="380">
      <formula>IF(ISBLANK($H$3),0,SEARCH($H$3,$B377))</formula>
    </cfRule>
  </conditionalFormatting>
  <conditionalFormatting sqref="E377">
    <cfRule type="expression" dxfId="4960" priority="381">
      <formula>IF(ISBLANK($H$3),0,SEARCH($H$3,$B377))</formula>
    </cfRule>
  </conditionalFormatting>
  <conditionalFormatting sqref="E377">
    <cfRule type="expression" dxfId="4959" priority="382">
      <formula>IF(ISBLANK($H$3),0,SEARCH($H$3,$B377))</formula>
    </cfRule>
  </conditionalFormatting>
  <conditionalFormatting sqref="E377">
    <cfRule type="expression" dxfId="4958" priority="383">
      <formula>IF(ISBLANK($H$3),0,SEARCH($H$3,$B377))</formula>
    </cfRule>
  </conditionalFormatting>
  <conditionalFormatting sqref="E377">
    <cfRule type="expression" dxfId="4957" priority="384">
      <formula>IF(ISBLANK($H$3),0,SEARCH($H$3,$B377))</formula>
    </cfRule>
  </conditionalFormatting>
  <conditionalFormatting sqref="E377">
    <cfRule type="expression" dxfId="4956" priority="385">
      <formula>IF(ISBLANK($H$3),0,SEARCH($H$3,$B377))</formula>
    </cfRule>
  </conditionalFormatting>
  <conditionalFormatting sqref="E377">
    <cfRule type="expression" dxfId="4955" priority="386">
      <formula>IF(ISBLANK($H$3),0,SEARCH($H$3,$B377))</formula>
    </cfRule>
  </conditionalFormatting>
  <conditionalFormatting sqref="E377">
    <cfRule type="expression" dxfId="4954" priority="387">
      <formula>IF(ISBLANK($H$3),0,SEARCH($H$3,$B377))</formula>
    </cfRule>
  </conditionalFormatting>
  <conditionalFormatting sqref="E377">
    <cfRule type="expression" dxfId="4953" priority="388">
      <formula>IF(ISBLANK($H$3),0,SEARCH($H$3,$B377))</formula>
    </cfRule>
  </conditionalFormatting>
  <conditionalFormatting sqref="E377">
    <cfRule type="expression" dxfId="4952" priority="389">
      <formula>IF(ISBLANK($H$3),0,SEARCH($H$3,$B377))</formula>
    </cfRule>
  </conditionalFormatting>
  <conditionalFormatting sqref="E377">
    <cfRule type="expression" dxfId="4951" priority="390">
      <formula>IF(ISBLANK($H$3),0,SEARCH($H$3,$B377))</formula>
    </cfRule>
  </conditionalFormatting>
  <conditionalFormatting sqref="E377">
    <cfRule type="expression" dxfId="4950" priority="391">
      <formula>IF(ISBLANK($H$3),0,SEARCH($H$3,$B377))</formula>
    </cfRule>
  </conditionalFormatting>
  <conditionalFormatting sqref="E377">
    <cfRule type="expression" dxfId="4949" priority="392">
      <formula>IF(ISBLANK($H$3),0,SEARCH($H$3,$B377))</formula>
    </cfRule>
  </conditionalFormatting>
  <conditionalFormatting sqref="E377">
    <cfRule type="expression" dxfId="4948" priority="393">
      <formula>IF(ISBLANK($H$3),0,SEARCH($H$3,$B377))</formula>
    </cfRule>
  </conditionalFormatting>
  <conditionalFormatting sqref="E377">
    <cfRule type="expression" dxfId="4947" priority="394">
      <formula>IF(ISBLANK($H$3),0,SEARCH($H$3,$B377))</formula>
    </cfRule>
  </conditionalFormatting>
  <conditionalFormatting sqref="E377">
    <cfRule type="expression" dxfId="4946" priority="395">
      <formula>IF(ISBLANK($H$3),0,SEARCH($H$3,$B377))</formula>
    </cfRule>
  </conditionalFormatting>
  <conditionalFormatting sqref="E377">
    <cfRule type="expression" dxfId="4945" priority="396">
      <formula>IF(ISBLANK($H$3),0,SEARCH($H$3,$B377))</formula>
    </cfRule>
  </conditionalFormatting>
  <conditionalFormatting sqref="E377">
    <cfRule type="expression" dxfId="4944" priority="397">
      <formula>IF(ISBLANK($H$3),0,SEARCH($H$3,$B377))</formula>
    </cfRule>
  </conditionalFormatting>
  <conditionalFormatting sqref="E377">
    <cfRule type="expression" dxfId="4943" priority="398">
      <formula>IF(ISBLANK($H$3),0,SEARCH($H$3,$B377))</formula>
    </cfRule>
  </conditionalFormatting>
  <conditionalFormatting sqref="E377">
    <cfRule type="expression" dxfId="4942" priority="399">
      <formula>IF(ISBLANK($H$3),0,SEARCH($H$3,$B377))</formula>
    </cfRule>
  </conditionalFormatting>
  <conditionalFormatting sqref="E377">
    <cfRule type="expression" dxfId="4941" priority="400">
      <formula>IF(ISBLANK($H$3),0,SEARCH($H$3,$B377))</formula>
    </cfRule>
  </conditionalFormatting>
  <conditionalFormatting sqref="E377">
    <cfRule type="expression" dxfId="4940" priority="401">
      <formula>IF(ISBLANK($H$3),0,SEARCH($H$3,$B377))</formula>
    </cfRule>
  </conditionalFormatting>
  <conditionalFormatting sqref="E377">
    <cfRule type="expression" dxfId="4939" priority="402">
      <formula>IF(ISBLANK($H$3),0,SEARCH($H$3,$B377))</formula>
    </cfRule>
  </conditionalFormatting>
  <conditionalFormatting sqref="E377">
    <cfRule type="expression" dxfId="4938" priority="403">
      <formula>IF(ISBLANK($H$3),0,SEARCH($H$3,$B377))</formula>
    </cfRule>
  </conditionalFormatting>
  <conditionalFormatting sqref="E377">
    <cfRule type="expression" dxfId="4937" priority="404">
      <formula>IF(ISBLANK($H$3),0,SEARCH($H$3,$B377))</formula>
    </cfRule>
  </conditionalFormatting>
  <conditionalFormatting sqref="E377">
    <cfRule type="expression" dxfId="4936" priority="405">
      <formula>IF(ISBLANK($H$3),0,SEARCH($H$3,$B377))</formula>
    </cfRule>
  </conditionalFormatting>
  <conditionalFormatting sqref="E377">
    <cfRule type="expression" dxfId="4935" priority="406">
      <formula>IF(ISBLANK($H$3),0,SEARCH($H$3,$B377))</formula>
    </cfRule>
  </conditionalFormatting>
  <conditionalFormatting sqref="E377">
    <cfRule type="expression" dxfId="4934" priority="407">
      <formula>IF(ISBLANK($H$3),0,SEARCH($H$3,$B377))</formula>
    </cfRule>
  </conditionalFormatting>
  <conditionalFormatting sqref="E377">
    <cfRule type="expression" dxfId="4933" priority="408">
      <formula>IF(ISBLANK($H$3),0,SEARCH($H$3,$B377))</formula>
    </cfRule>
  </conditionalFormatting>
  <conditionalFormatting sqref="E377">
    <cfRule type="expression" dxfId="4932" priority="409">
      <formula>IF(ISBLANK($H$3),0,SEARCH($H$3,$B377))</formula>
    </cfRule>
  </conditionalFormatting>
  <conditionalFormatting sqref="E377">
    <cfRule type="expression" dxfId="4931" priority="410">
      <formula>IF(ISBLANK($H$3),0,SEARCH($H$3,$B377))</formula>
    </cfRule>
  </conditionalFormatting>
  <conditionalFormatting sqref="E377">
    <cfRule type="expression" dxfId="4930" priority="411">
      <formula>IF(ISBLANK($H$3),0,SEARCH($H$3,$B377))</formula>
    </cfRule>
  </conditionalFormatting>
  <conditionalFormatting sqref="E377">
    <cfRule type="expression" dxfId="4929" priority="412">
      <formula>IF(ISBLANK($H$3),0,SEARCH($H$3,$B377))</formula>
    </cfRule>
  </conditionalFormatting>
  <conditionalFormatting sqref="E377">
    <cfRule type="expression" dxfId="4928" priority="413">
      <formula>IF(ISBLANK($H$3),0,SEARCH($H$3,$B377))</formula>
    </cfRule>
  </conditionalFormatting>
  <conditionalFormatting sqref="E377">
    <cfRule type="expression" dxfId="4927" priority="414">
      <formula>IF(ISBLANK($H$3),0,SEARCH($H$3,$B377))</formula>
    </cfRule>
  </conditionalFormatting>
  <conditionalFormatting sqref="E377">
    <cfRule type="expression" dxfId="4926" priority="415">
      <formula>IF(ISBLANK($H$3),0,SEARCH($H$3,$B377))</formula>
    </cfRule>
  </conditionalFormatting>
  <conditionalFormatting sqref="E377">
    <cfRule type="expression" dxfId="4925" priority="416">
      <formula>IF(ISBLANK($H$3),0,SEARCH($H$3,$B377))</formula>
    </cfRule>
  </conditionalFormatting>
  <conditionalFormatting sqref="E377">
    <cfRule type="expression" dxfId="4924" priority="417">
      <formula>IF(ISBLANK($H$3),0,SEARCH($H$3,$B377))</formula>
    </cfRule>
  </conditionalFormatting>
  <conditionalFormatting sqref="E377">
    <cfRule type="expression" dxfId="4923" priority="418">
      <formula>IF(ISBLANK($H$3),0,SEARCH($H$3,$B377))</formula>
    </cfRule>
  </conditionalFormatting>
  <conditionalFormatting sqref="E377">
    <cfRule type="expression" dxfId="4922" priority="419">
      <formula>IF(ISBLANK($H$3),0,SEARCH($H$3,$B377))</formula>
    </cfRule>
  </conditionalFormatting>
  <conditionalFormatting sqref="E377">
    <cfRule type="expression" dxfId="4921" priority="420">
      <formula>IF(ISBLANK($H$3),0,SEARCH($H$3,$B377))</formula>
    </cfRule>
  </conditionalFormatting>
  <conditionalFormatting sqref="E377">
    <cfRule type="expression" dxfId="4920" priority="421">
      <formula>IF(ISBLANK($H$3),0,SEARCH($H$3,$B377))</formula>
    </cfRule>
  </conditionalFormatting>
  <conditionalFormatting sqref="E377">
    <cfRule type="expression" dxfId="4919" priority="422">
      <formula>IF(ISBLANK($H$3),0,SEARCH($H$3,$B377))</formula>
    </cfRule>
  </conditionalFormatting>
  <conditionalFormatting sqref="E377">
    <cfRule type="expression" dxfId="4918" priority="423">
      <formula>IF(ISBLANK($H$3),0,SEARCH($H$3,$B377))</formula>
    </cfRule>
  </conditionalFormatting>
  <conditionalFormatting sqref="E377">
    <cfRule type="expression" dxfId="4917" priority="424">
      <formula>IF(ISBLANK($H$3),0,SEARCH($H$3,$B377))</formula>
    </cfRule>
  </conditionalFormatting>
  <conditionalFormatting sqref="E377">
    <cfRule type="expression" dxfId="4916" priority="425">
      <formula>IF(ISBLANK($H$3),0,SEARCH($H$3,$B377))</formula>
    </cfRule>
  </conditionalFormatting>
  <conditionalFormatting sqref="E377">
    <cfRule type="expression" dxfId="4915" priority="426">
      <formula>IF(ISBLANK($H$3),0,SEARCH($H$3,$B377))</formula>
    </cfRule>
  </conditionalFormatting>
  <conditionalFormatting sqref="E377">
    <cfRule type="expression" dxfId="4914" priority="427">
      <formula>IF(ISBLANK($H$3),0,SEARCH($H$3,$B377))</formula>
    </cfRule>
  </conditionalFormatting>
  <conditionalFormatting sqref="E377">
    <cfRule type="expression" dxfId="4913" priority="428">
      <formula>IF(ISBLANK($H$3),0,SEARCH($H$3,$B377))</formula>
    </cfRule>
  </conditionalFormatting>
  <conditionalFormatting sqref="E377">
    <cfRule type="expression" dxfId="4912" priority="429">
      <formula>IF(ISBLANK($H$3),0,SEARCH($H$3,$B377))</formula>
    </cfRule>
  </conditionalFormatting>
  <conditionalFormatting sqref="E377">
    <cfRule type="expression" dxfId="4911" priority="430">
      <formula>IF(ISBLANK($H$3),0,SEARCH($H$3,$B377))</formula>
    </cfRule>
  </conditionalFormatting>
  <conditionalFormatting sqref="E377">
    <cfRule type="expression" dxfId="4910" priority="431">
      <formula>IF(ISBLANK($H$3),0,SEARCH($H$3,$B377))</formula>
    </cfRule>
  </conditionalFormatting>
  <conditionalFormatting sqref="E377">
    <cfRule type="expression" dxfId="4909" priority="432">
      <formula>IF(ISBLANK($H$3),0,SEARCH($H$3,$B377))</formula>
    </cfRule>
  </conditionalFormatting>
  <conditionalFormatting sqref="E377">
    <cfRule type="expression" dxfId="4908" priority="433">
      <formula>IF(ISBLANK($H$3),0,SEARCH($H$3,$B377))</formula>
    </cfRule>
  </conditionalFormatting>
  <conditionalFormatting sqref="E377">
    <cfRule type="expression" dxfId="4907" priority="434">
      <formula>IF(ISBLANK($H$3),0,SEARCH($H$3,$B377))</formula>
    </cfRule>
  </conditionalFormatting>
  <conditionalFormatting sqref="E377">
    <cfRule type="expression" dxfId="4906" priority="435">
      <formula>IF(ISBLANK($H$3),0,SEARCH($H$3,$B377))</formula>
    </cfRule>
  </conditionalFormatting>
  <conditionalFormatting sqref="E377">
    <cfRule type="expression" dxfId="4905" priority="436">
      <formula>IF(ISBLANK($H$3),0,SEARCH($H$3,$B377))</formula>
    </cfRule>
  </conditionalFormatting>
  <conditionalFormatting sqref="E377">
    <cfRule type="expression" dxfId="4904" priority="437">
      <formula>IF(ISBLANK($H$3),0,SEARCH($H$3,$B377))</formula>
    </cfRule>
  </conditionalFormatting>
  <conditionalFormatting sqref="E377">
    <cfRule type="expression" dxfId="4903" priority="438">
      <formula>IF(ISBLANK($H$3),0,SEARCH($H$3,$B377))</formula>
    </cfRule>
  </conditionalFormatting>
  <conditionalFormatting sqref="E377">
    <cfRule type="expression" dxfId="4902" priority="439">
      <formula>IF(ISBLANK($H$3),0,SEARCH($H$3,$B377))</formula>
    </cfRule>
  </conditionalFormatting>
  <conditionalFormatting sqref="E377">
    <cfRule type="expression" dxfId="4901" priority="440">
      <formula>IF(ISBLANK($H$3),0,SEARCH($H$3,$B377))</formula>
    </cfRule>
  </conditionalFormatting>
  <conditionalFormatting sqref="E377">
    <cfRule type="expression" dxfId="4900" priority="441">
      <formula>IF(ISBLANK($H$3),0,SEARCH($H$3,$B377))</formula>
    </cfRule>
  </conditionalFormatting>
  <conditionalFormatting sqref="E377">
    <cfRule type="expression" dxfId="4899" priority="442">
      <formula>IF(ISBLANK($H$3),0,SEARCH($H$3,$B377))</formula>
    </cfRule>
  </conditionalFormatting>
  <conditionalFormatting sqref="E377">
    <cfRule type="expression" dxfId="4898" priority="443">
      <formula>IF(ISBLANK($H$3),0,SEARCH($H$3,$B377))</formula>
    </cfRule>
  </conditionalFormatting>
  <conditionalFormatting sqref="E377">
    <cfRule type="expression" dxfId="4897" priority="444">
      <formula>IF(ISBLANK($H$3),0,SEARCH($H$3,$B377))</formula>
    </cfRule>
  </conditionalFormatting>
  <conditionalFormatting sqref="E377">
    <cfRule type="expression" dxfId="4896" priority="445">
      <formula>IF(ISBLANK($H$3),0,SEARCH($H$3,$B377))</formula>
    </cfRule>
  </conditionalFormatting>
  <conditionalFormatting sqref="E377">
    <cfRule type="expression" dxfId="4895" priority="446">
      <formula>IF(ISBLANK($H$3),0,SEARCH($H$3,$B377))</formula>
    </cfRule>
  </conditionalFormatting>
  <conditionalFormatting sqref="E377">
    <cfRule type="expression" dxfId="4894" priority="447">
      <formula>IF(ISBLANK($H$3),0,SEARCH($H$3,$B377))</formula>
    </cfRule>
  </conditionalFormatting>
  <conditionalFormatting sqref="E377">
    <cfRule type="expression" dxfId="4893" priority="448">
      <formula>IF(ISBLANK($H$3),0,SEARCH($H$3,$B377))</formula>
    </cfRule>
  </conditionalFormatting>
  <conditionalFormatting sqref="E377">
    <cfRule type="expression" dxfId="4892" priority="449">
      <formula>IF(ISBLANK($H$3),0,SEARCH($H$3,$B377))</formula>
    </cfRule>
  </conditionalFormatting>
  <conditionalFormatting sqref="E377">
    <cfRule type="expression" dxfId="4891" priority="450">
      <formula>IF(ISBLANK($H$3),0,SEARCH($H$3,$B377))</formula>
    </cfRule>
  </conditionalFormatting>
  <conditionalFormatting sqref="E377">
    <cfRule type="expression" dxfId="4890" priority="451">
      <formula>IF(ISBLANK($H$3),0,SEARCH($H$3,$B377))</formula>
    </cfRule>
  </conditionalFormatting>
  <conditionalFormatting sqref="E377">
    <cfRule type="expression" dxfId="4889" priority="452">
      <formula>IF(ISBLANK($H$3),0,SEARCH($H$3,$B377))</formula>
    </cfRule>
  </conditionalFormatting>
  <conditionalFormatting sqref="E377">
    <cfRule type="expression" dxfId="4888" priority="453">
      <formula>IF(ISBLANK($H$3),0,SEARCH($H$3,$B377))</formula>
    </cfRule>
  </conditionalFormatting>
  <conditionalFormatting sqref="E377">
    <cfRule type="expression" dxfId="4887" priority="454">
      <formula>IF(ISBLANK($H$3),0,SEARCH($H$3,$B377))</formula>
    </cfRule>
  </conditionalFormatting>
  <conditionalFormatting sqref="E377">
    <cfRule type="expression" dxfId="4886" priority="455">
      <formula>IF(ISBLANK($H$3),0,SEARCH($H$3,$B377))</formula>
    </cfRule>
  </conditionalFormatting>
  <conditionalFormatting sqref="E377">
    <cfRule type="expression" dxfId="4885" priority="456">
      <formula>IF(ISBLANK($H$3),0,SEARCH($H$3,$B377))</formula>
    </cfRule>
  </conditionalFormatting>
  <conditionalFormatting sqref="E377">
    <cfRule type="expression" dxfId="4884" priority="457">
      <formula>IF(ISBLANK($H$3),0,SEARCH($H$3,$B377))</formula>
    </cfRule>
  </conditionalFormatting>
  <conditionalFormatting sqref="E377">
    <cfRule type="expression" dxfId="4883" priority="458">
      <formula>IF(ISBLANK($H$3),0,SEARCH($H$3,$B377))</formula>
    </cfRule>
  </conditionalFormatting>
  <conditionalFormatting sqref="E377">
    <cfRule type="expression" dxfId="4882" priority="459">
      <formula>IF(ISBLANK($H$3),0,SEARCH($H$3,$B377))</formula>
    </cfRule>
  </conditionalFormatting>
  <conditionalFormatting sqref="E377">
    <cfRule type="expression" dxfId="4881" priority="460">
      <formula>IF(ISBLANK($H$3),0,SEARCH($H$3,$B377))</formula>
    </cfRule>
  </conditionalFormatting>
  <conditionalFormatting sqref="E377">
    <cfRule type="expression" dxfId="4880" priority="461">
      <formula>IF(ISBLANK($H$3),0,SEARCH($H$3,$B377))</formula>
    </cfRule>
  </conditionalFormatting>
  <conditionalFormatting sqref="E377">
    <cfRule type="expression" dxfId="4879" priority="462">
      <formula>IF(ISBLANK($H$3),0,SEARCH($H$3,$B377))</formula>
    </cfRule>
  </conditionalFormatting>
  <conditionalFormatting sqref="E377">
    <cfRule type="expression" dxfId="4878" priority="463">
      <formula>IF(ISBLANK($H$3),0,SEARCH($H$3,$B377))</formula>
    </cfRule>
  </conditionalFormatting>
  <conditionalFormatting sqref="E377">
    <cfRule type="expression" dxfId="4877" priority="464">
      <formula>IF(ISBLANK($H$3),0,SEARCH($H$3,$B377))</formula>
    </cfRule>
  </conditionalFormatting>
  <conditionalFormatting sqref="E377">
    <cfRule type="expression" dxfId="4876" priority="465">
      <formula>IF(ISBLANK($H$3),0,SEARCH($H$3,$B377))</formula>
    </cfRule>
  </conditionalFormatting>
  <conditionalFormatting sqref="E377">
    <cfRule type="expression" dxfId="4875" priority="466">
      <formula>IF(ISBLANK($H$3),0,SEARCH($H$3,$B377))</formula>
    </cfRule>
  </conditionalFormatting>
  <conditionalFormatting sqref="E377">
    <cfRule type="expression" dxfId="4874" priority="467">
      <formula>IF(ISBLANK($H$3),0,SEARCH($H$3,$B377))</formula>
    </cfRule>
  </conditionalFormatting>
  <conditionalFormatting sqref="E377">
    <cfRule type="expression" dxfId="4873" priority="468">
      <formula>IF(ISBLANK($H$3),0,SEARCH($H$3,$B377))</formula>
    </cfRule>
  </conditionalFormatting>
  <conditionalFormatting sqref="E377">
    <cfRule type="expression" dxfId="4872" priority="469">
      <formula>IF(ISBLANK($H$3),0,SEARCH($H$3,$B377))</formula>
    </cfRule>
  </conditionalFormatting>
  <conditionalFormatting sqref="E377">
    <cfRule type="expression" dxfId="4871" priority="470">
      <formula>IF(ISBLANK($H$3),0,SEARCH($H$3,$B377))</formula>
    </cfRule>
  </conditionalFormatting>
  <conditionalFormatting sqref="E377">
    <cfRule type="expression" dxfId="4870" priority="471">
      <formula>IF(ISBLANK($H$3),0,SEARCH($H$3,$B377))</formula>
    </cfRule>
  </conditionalFormatting>
  <conditionalFormatting sqref="E377">
    <cfRule type="expression" dxfId="4869" priority="472">
      <formula>IF(ISBLANK($H$3),0,SEARCH($H$3,$B377))</formula>
    </cfRule>
  </conditionalFormatting>
  <conditionalFormatting sqref="E377">
    <cfRule type="expression" dxfId="4868" priority="473">
      <formula>IF(ISBLANK($H$3),0,SEARCH($H$3,$B377))</formula>
    </cfRule>
  </conditionalFormatting>
  <conditionalFormatting sqref="E377">
    <cfRule type="expression" dxfId="4867" priority="474">
      <formula>IF(ISBLANK($H$3),0,SEARCH($H$3,$B377))</formula>
    </cfRule>
  </conditionalFormatting>
  <conditionalFormatting sqref="E377">
    <cfRule type="expression" dxfId="4866" priority="475">
      <formula>IF(ISBLANK($H$3),0,SEARCH($H$3,$B377))</formula>
    </cfRule>
  </conditionalFormatting>
  <conditionalFormatting sqref="E377">
    <cfRule type="expression" dxfId="4865" priority="476">
      <formula>IF(ISBLANK($H$3),0,SEARCH($H$3,$B377))</formula>
    </cfRule>
  </conditionalFormatting>
  <conditionalFormatting sqref="E377">
    <cfRule type="expression" dxfId="4864" priority="477">
      <formula>IF(ISBLANK($H$3),0,SEARCH($H$3,$B377))</formula>
    </cfRule>
  </conditionalFormatting>
  <conditionalFormatting sqref="E377">
    <cfRule type="expression" dxfId="4863" priority="478">
      <formula>IF(ISBLANK($H$3),0,SEARCH($H$3,$B377))</formula>
    </cfRule>
  </conditionalFormatting>
  <conditionalFormatting sqref="E377">
    <cfRule type="expression" dxfId="4862" priority="479">
      <formula>IF(ISBLANK($H$3),0,SEARCH($H$3,$B377))</formula>
    </cfRule>
  </conditionalFormatting>
  <conditionalFormatting sqref="E377">
    <cfRule type="expression" dxfId="4861" priority="480">
      <formula>IF(ISBLANK($H$3),0,SEARCH($H$3,$B377))</formula>
    </cfRule>
  </conditionalFormatting>
  <conditionalFormatting sqref="E377">
    <cfRule type="expression" dxfId="4860" priority="481">
      <formula>IF(ISBLANK($H$3),0,SEARCH($H$3,$B377))</formula>
    </cfRule>
  </conditionalFormatting>
  <conditionalFormatting sqref="E377">
    <cfRule type="expression" dxfId="4859" priority="482">
      <formula>IF(ISBLANK($H$3),0,SEARCH($H$3,$B377))</formula>
    </cfRule>
  </conditionalFormatting>
  <conditionalFormatting sqref="E377">
    <cfRule type="expression" dxfId="4858" priority="483">
      <formula>IF(ISBLANK($H$3),0,SEARCH($H$3,$B377))</formula>
    </cfRule>
  </conditionalFormatting>
  <conditionalFormatting sqref="E377">
    <cfRule type="expression" dxfId="4857" priority="484">
      <formula>IF(ISBLANK($H$3),0,SEARCH($H$3,$B377))</formula>
    </cfRule>
  </conditionalFormatting>
  <conditionalFormatting sqref="E377">
    <cfRule type="expression" dxfId="4856" priority="485">
      <formula>IF(ISBLANK($H$3),0,SEARCH($H$3,$B377))</formula>
    </cfRule>
  </conditionalFormatting>
  <conditionalFormatting sqref="E377">
    <cfRule type="expression" dxfId="4855" priority="486">
      <formula>IF(ISBLANK($H$3),0,SEARCH($H$3,$B377))</formula>
    </cfRule>
  </conditionalFormatting>
  <conditionalFormatting sqref="E377">
    <cfRule type="expression" dxfId="4854" priority="487">
      <formula>IF(ISBLANK($H$3),0,SEARCH($H$3,$B377))</formula>
    </cfRule>
  </conditionalFormatting>
  <conditionalFormatting sqref="E377">
    <cfRule type="expression" dxfId="4853" priority="488">
      <formula>IF(ISBLANK($H$3),0,SEARCH($H$3,$B377))</formula>
    </cfRule>
  </conditionalFormatting>
  <conditionalFormatting sqref="E377">
    <cfRule type="expression" dxfId="4852" priority="489">
      <formula>IF(ISBLANK($H$3),0,SEARCH($H$3,$B377))</formula>
    </cfRule>
  </conditionalFormatting>
  <conditionalFormatting sqref="E377">
    <cfRule type="expression" dxfId="4851" priority="490">
      <formula>IF(ISBLANK($H$3),0,SEARCH($H$3,$B377))</formula>
    </cfRule>
  </conditionalFormatting>
  <conditionalFormatting sqref="E377">
    <cfRule type="expression" dxfId="4850" priority="491">
      <formula>IF(ISBLANK($H$3),0,SEARCH($H$3,$B377))</formula>
    </cfRule>
  </conditionalFormatting>
  <conditionalFormatting sqref="E377">
    <cfRule type="expression" dxfId="4849" priority="492">
      <formula>IF(ISBLANK($H$3),0,SEARCH($H$3,$B377))</formula>
    </cfRule>
  </conditionalFormatting>
  <conditionalFormatting sqref="E377">
    <cfRule type="expression" dxfId="4848" priority="493">
      <formula>IF(ISBLANK($H$3),0,SEARCH($H$3,$B377))</formula>
    </cfRule>
  </conditionalFormatting>
  <conditionalFormatting sqref="E377">
    <cfRule type="expression" dxfId="4847" priority="494">
      <formula>IF(ISBLANK($H$3),0,SEARCH($H$3,$B377))</formula>
    </cfRule>
  </conditionalFormatting>
  <conditionalFormatting sqref="E377">
    <cfRule type="expression" dxfId="4846" priority="495">
      <formula>IF(ISBLANK($H$3),0,SEARCH($H$3,$B377))</formula>
    </cfRule>
  </conditionalFormatting>
  <conditionalFormatting sqref="E377">
    <cfRule type="expression" dxfId="4845" priority="496">
      <formula>IF(ISBLANK($H$3),0,SEARCH($H$3,$B377))</formula>
    </cfRule>
  </conditionalFormatting>
  <conditionalFormatting sqref="E377">
    <cfRule type="expression" dxfId="4844" priority="497">
      <formula>IF(ISBLANK($H$3),0,SEARCH($H$3,$B377))</formula>
    </cfRule>
  </conditionalFormatting>
  <conditionalFormatting sqref="E377">
    <cfRule type="expression" dxfId="4843" priority="498">
      <formula>IF(ISBLANK($H$3),0,SEARCH($H$3,$B377))</formula>
    </cfRule>
  </conditionalFormatting>
  <conditionalFormatting sqref="E377">
    <cfRule type="expression" dxfId="4842" priority="499">
      <formula>IF(ISBLANK($H$3),0,SEARCH($H$3,$B377))</formula>
    </cfRule>
  </conditionalFormatting>
  <conditionalFormatting sqref="E377">
    <cfRule type="expression" dxfId="4841" priority="500">
      <formula>IF(ISBLANK($H$3),0,SEARCH($H$3,$B377))</formula>
    </cfRule>
  </conditionalFormatting>
  <conditionalFormatting sqref="E377">
    <cfRule type="expression" dxfId="4840" priority="501">
      <formula>IF(ISBLANK($H$3),0,SEARCH($H$3,$B377))</formula>
    </cfRule>
  </conditionalFormatting>
  <conditionalFormatting sqref="E377">
    <cfRule type="expression" dxfId="4839" priority="502">
      <formula>IF(ISBLANK($H$3),0,SEARCH($H$3,$B377))</formula>
    </cfRule>
  </conditionalFormatting>
  <conditionalFormatting sqref="E377">
    <cfRule type="expression" dxfId="4838" priority="503">
      <formula>IF(ISBLANK($H$3),0,SEARCH($H$3,$B377))</formula>
    </cfRule>
  </conditionalFormatting>
  <conditionalFormatting sqref="E377">
    <cfRule type="expression" dxfId="4837" priority="504">
      <formula>IF(ISBLANK($H$3),0,SEARCH($H$3,$B377))</formula>
    </cfRule>
  </conditionalFormatting>
  <conditionalFormatting sqref="E377">
    <cfRule type="expression" dxfId="4836" priority="505">
      <formula>IF(ISBLANK($H$3),0,SEARCH($H$3,$B377))</formula>
    </cfRule>
  </conditionalFormatting>
  <conditionalFormatting sqref="E377">
    <cfRule type="expression" dxfId="4835" priority="506">
      <formula>IF(ISBLANK($H$3),0,SEARCH($H$3,$B377))</formula>
    </cfRule>
  </conditionalFormatting>
  <conditionalFormatting sqref="E377">
    <cfRule type="expression" dxfId="4834" priority="507">
      <formula>IF(ISBLANK($H$3),0,SEARCH($H$3,$B377))</formula>
    </cfRule>
  </conditionalFormatting>
  <conditionalFormatting sqref="E377">
    <cfRule type="expression" dxfId="4833" priority="508">
      <formula>IF(ISBLANK($H$3),0,SEARCH($H$3,$B377))</formula>
    </cfRule>
  </conditionalFormatting>
  <conditionalFormatting sqref="E377">
    <cfRule type="expression" dxfId="4832" priority="509">
      <formula>IF(ISBLANK($H$3),0,SEARCH($H$3,$B377))</formula>
    </cfRule>
  </conditionalFormatting>
  <conditionalFormatting sqref="E377">
    <cfRule type="expression" dxfId="4831" priority="510">
      <formula>IF(ISBLANK($H$3),0,SEARCH($H$3,$B377))</formula>
    </cfRule>
  </conditionalFormatting>
  <conditionalFormatting sqref="E377">
    <cfRule type="expression" dxfId="4830" priority="511">
      <formula>IF(ISBLANK($H$3),0,SEARCH($H$3,$B377))</formula>
    </cfRule>
  </conditionalFormatting>
  <conditionalFormatting sqref="E377">
    <cfRule type="expression" dxfId="4829" priority="512">
      <formula>IF(ISBLANK($H$3),0,SEARCH($H$3,$B377))</formula>
    </cfRule>
  </conditionalFormatting>
  <conditionalFormatting sqref="E377">
    <cfRule type="expression" dxfId="4828" priority="513">
      <formula>IF(ISBLANK($H$3),0,SEARCH($H$3,$B377))</formula>
    </cfRule>
  </conditionalFormatting>
  <conditionalFormatting sqref="E377">
    <cfRule type="expression" dxfId="4827" priority="514">
      <formula>IF(ISBLANK($H$3),0,SEARCH($H$3,$B377))</formula>
    </cfRule>
  </conditionalFormatting>
  <conditionalFormatting sqref="E377">
    <cfRule type="expression" dxfId="4826" priority="515">
      <formula>IF(ISBLANK($H$3),0,SEARCH($H$3,$B377))</formula>
    </cfRule>
  </conditionalFormatting>
  <conditionalFormatting sqref="E377">
    <cfRule type="expression" dxfId="4825" priority="516">
      <formula>IF(ISBLANK($H$3),0,SEARCH($H$3,$B377))</formula>
    </cfRule>
  </conditionalFormatting>
  <conditionalFormatting sqref="E377">
    <cfRule type="expression" dxfId="4824" priority="517">
      <formula>IF(ISBLANK($H$3),0,SEARCH($H$3,$B377))</formula>
    </cfRule>
  </conditionalFormatting>
  <conditionalFormatting sqref="E377">
    <cfRule type="expression" dxfId="4823" priority="518">
      <formula>IF(ISBLANK($H$3),0,SEARCH($H$3,$B377))</formula>
    </cfRule>
  </conditionalFormatting>
  <conditionalFormatting sqref="E377">
    <cfRule type="expression" dxfId="4822" priority="519">
      <formula>IF(ISBLANK($H$3),0,SEARCH($H$3,$B377))</formula>
    </cfRule>
  </conditionalFormatting>
  <conditionalFormatting sqref="E377">
    <cfRule type="expression" dxfId="4821" priority="520">
      <formula>IF(ISBLANK($H$3),0,SEARCH($H$3,$B377))</formula>
    </cfRule>
  </conditionalFormatting>
  <conditionalFormatting sqref="E377">
    <cfRule type="expression" dxfId="4820" priority="521">
      <formula>IF(ISBLANK($H$3),0,SEARCH($H$3,$B377))</formula>
    </cfRule>
  </conditionalFormatting>
  <conditionalFormatting sqref="E377">
    <cfRule type="expression" dxfId="4819" priority="522">
      <formula>IF(ISBLANK($H$3),0,SEARCH($H$3,$B377))</formula>
    </cfRule>
  </conditionalFormatting>
  <conditionalFormatting sqref="E377">
    <cfRule type="expression" dxfId="4818" priority="523">
      <formula>IF(ISBLANK($H$3),0,SEARCH($H$3,$B377))</formula>
    </cfRule>
  </conditionalFormatting>
  <conditionalFormatting sqref="E377">
    <cfRule type="expression" dxfId="4817" priority="524">
      <formula>IF(ISBLANK($H$3),0,SEARCH($H$3,$B377))</formula>
    </cfRule>
  </conditionalFormatting>
  <conditionalFormatting sqref="E377">
    <cfRule type="expression" dxfId="4816" priority="525">
      <formula>IF(ISBLANK($H$3),0,SEARCH($H$3,$B377))</formula>
    </cfRule>
  </conditionalFormatting>
  <conditionalFormatting sqref="E377">
    <cfRule type="expression" dxfId="4815" priority="526">
      <formula>IF(ISBLANK($H$3),0,SEARCH($H$3,$B377))</formula>
    </cfRule>
  </conditionalFormatting>
  <conditionalFormatting sqref="E377">
    <cfRule type="expression" dxfId="4814" priority="527">
      <formula>IF(ISBLANK($H$3),0,SEARCH($H$3,$B377))</formula>
    </cfRule>
  </conditionalFormatting>
  <conditionalFormatting sqref="E377">
    <cfRule type="expression" dxfId="4813" priority="528">
      <formula>IF(ISBLANK($H$3),0,SEARCH($H$3,$B377))</formula>
    </cfRule>
  </conditionalFormatting>
  <conditionalFormatting sqref="E377">
    <cfRule type="expression" dxfId="4812" priority="529">
      <formula>IF(ISBLANK($H$3),0,SEARCH($H$3,$B377))</formula>
    </cfRule>
  </conditionalFormatting>
  <conditionalFormatting sqref="E377">
    <cfRule type="expression" dxfId="4811" priority="530">
      <formula>IF(ISBLANK($H$3),0,SEARCH($H$3,$B377))</formula>
    </cfRule>
  </conditionalFormatting>
  <conditionalFormatting sqref="E377">
    <cfRule type="expression" dxfId="4810" priority="531">
      <formula>IF(ISBLANK($H$3),0,SEARCH($H$3,$B377))</formula>
    </cfRule>
  </conditionalFormatting>
  <conditionalFormatting sqref="E377">
    <cfRule type="expression" dxfId="4809" priority="532">
      <formula>IF(ISBLANK($H$3),0,SEARCH($H$3,$B377))</formula>
    </cfRule>
  </conditionalFormatting>
  <conditionalFormatting sqref="E377">
    <cfRule type="expression" dxfId="4808" priority="533">
      <formula>IF(ISBLANK($H$3),0,SEARCH($H$3,$B377))</formula>
    </cfRule>
  </conditionalFormatting>
  <conditionalFormatting sqref="E377">
    <cfRule type="expression" dxfId="4807" priority="534">
      <formula>IF(ISBLANK($H$3),0,SEARCH($H$3,$B377))</formula>
    </cfRule>
  </conditionalFormatting>
  <conditionalFormatting sqref="E377">
    <cfRule type="expression" dxfId="4806" priority="535">
      <formula>IF(ISBLANK($H$3),0,SEARCH($H$3,$B377))</formula>
    </cfRule>
  </conditionalFormatting>
  <conditionalFormatting sqref="E377">
    <cfRule type="expression" dxfId="4805" priority="536">
      <formula>IF(ISBLANK($H$3),0,SEARCH($H$3,$B377))</formula>
    </cfRule>
  </conditionalFormatting>
  <conditionalFormatting sqref="E377">
    <cfRule type="expression" dxfId="4804" priority="537">
      <formula>IF(ISBLANK($H$3),0,SEARCH($H$3,$B377))</formula>
    </cfRule>
  </conditionalFormatting>
  <conditionalFormatting sqref="E377">
    <cfRule type="expression" dxfId="4803" priority="538">
      <formula>IF(ISBLANK($H$3),0,SEARCH($H$3,$B377))</formula>
    </cfRule>
  </conditionalFormatting>
  <conditionalFormatting sqref="E377">
    <cfRule type="expression" dxfId="4802" priority="539">
      <formula>IF(ISBLANK($H$3),0,SEARCH($H$3,$B377))</formula>
    </cfRule>
  </conditionalFormatting>
  <conditionalFormatting sqref="E377">
    <cfRule type="expression" dxfId="4801" priority="540">
      <formula>IF(ISBLANK($H$3),0,SEARCH($H$3,$B377))</formula>
    </cfRule>
  </conditionalFormatting>
  <conditionalFormatting sqref="E377">
    <cfRule type="expression" dxfId="4800" priority="541">
      <formula>IF(ISBLANK($H$3),0,SEARCH($H$3,$B377))</formula>
    </cfRule>
  </conditionalFormatting>
  <conditionalFormatting sqref="E377">
    <cfRule type="expression" dxfId="4799" priority="542">
      <formula>IF(ISBLANK($H$3),0,SEARCH($H$3,$B377))</formula>
    </cfRule>
  </conditionalFormatting>
  <conditionalFormatting sqref="E377">
    <cfRule type="expression" dxfId="4798" priority="543">
      <formula>IF(ISBLANK($H$3),0,SEARCH($H$3,$B377))</formula>
    </cfRule>
  </conditionalFormatting>
  <conditionalFormatting sqref="E377">
    <cfRule type="expression" dxfId="4797" priority="544">
      <formula>IF(ISBLANK($H$3),0,SEARCH($H$3,$B377))</formula>
    </cfRule>
  </conditionalFormatting>
  <conditionalFormatting sqref="E377">
    <cfRule type="expression" dxfId="4796" priority="545">
      <formula>IF(ISBLANK($H$3),0,SEARCH($H$3,$B377))</formula>
    </cfRule>
  </conditionalFormatting>
  <conditionalFormatting sqref="E377">
    <cfRule type="expression" dxfId="4795" priority="546">
      <formula>IF(ISBLANK($H$3),0,SEARCH($H$3,$B377))</formula>
    </cfRule>
  </conditionalFormatting>
  <conditionalFormatting sqref="E377">
    <cfRule type="expression" dxfId="4794" priority="547">
      <formula>IF(ISBLANK($H$3),0,SEARCH($H$3,$B377))</formula>
    </cfRule>
  </conditionalFormatting>
  <conditionalFormatting sqref="E377">
    <cfRule type="expression" dxfId="4793" priority="548">
      <formula>IF(ISBLANK($H$3),0,SEARCH($H$3,$B377))</formula>
    </cfRule>
  </conditionalFormatting>
  <conditionalFormatting sqref="E377">
    <cfRule type="expression" dxfId="4792" priority="549">
      <formula>IF(ISBLANK($H$3),0,SEARCH($H$3,$B377))</formula>
    </cfRule>
  </conditionalFormatting>
  <conditionalFormatting sqref="E377">
    <cfRule type="expression" dxfId="4791" priority="550">
      <formula>IF(ISBLANK($H$3),0,SEARCH($H$3,$B377))</formula>
    </cfRule>
  </conditionalFormatting>
  <conditionalFormatting sqref="E377">
    <cfRule type="expression" dxfId="4790" priority="551">
      <formula>IF(ISBLANK($H$3),0,SEARCH($H$3,$B377))</formula>
    </cfRule>
  </conditionalFormatting>
  <conditionalFormatting sqref="E377">
    <cfRule type="expression" dxfId="4789" priority="552">
      <formula>IF(ISBLANK($H$3),0,SEARCH($H$3,$B377))</formula>
    </cfRule>
  </conditionalFormatting>
  <conditionalFormatting sqref="E377">
    <cfRule type="expression" dxfId="4788" priority="553">
      <formula>IF(ISBLANK($H$3),0,SEARCH($H$3,$B377))</formula>
    </cfRule>
  </conditionalFormatting>
  <conditionalFormatting sqref="E377">
    <cfRule type="expression" dxfId="4787" priority="554">
      <formula>IF(ISBLANK($H$3),0,SEARCH($H$3,$B377))</formula>
    </cfRule>
  </conditionalFormatting>
  <conditionalFormatting sqref="E377">
    <cfRule type="expression" dxfId="4786" priority="555">
      <formula>IF(ISBLANK($H$3),0,SEARCH($H$3,$B377))</formula>
    </cfRule>
  </conditionalFormatting>
  <conditionalFormatting sqref="E377">
    <cfRule type="expression" dxfId="4785" priority="556">
      <formula>IF(ISBLANK($H$3),0,SEARCH($H$3,$B377))</formula>
    </cfRule>
  </conditionalFormatting>
  <conditionalFormatting sqref="E377">
    <cfRule type="expression" dxfId="4784" priority="557">
      <formula>IF(ISBLANK($H$3),0,SEARCH($H$3,$B377))</formula>
    </cfRule>
  </conditionalFormatting>
  <conditionalFormatting sqref="E377">
    <cfRule type="expression" dxfId="4783" priority="558">
      <formula>IF(ISBLANK($H$3),0,SEARCH($H$3,$B377))</formula>
    </cfRule>
  </conditionalFormatting>
  <conditionalFormatting sqref="E377">
    <cfRule type="expression" dxfId="4782" priority="559">
      <formula>IF(ISBLANK($H$3),0,SEARCH($H$3,$B377))</formula>
    </cfRule>
  </conditionalFormatting>
  <conditionalFormatting sqref="E377">
    <cfRule type="expression" dxfId="4781" priority="560">
      <formula>IF(ISBLANK($H$3),0,SEARCH($H$3,$B377))</formula>
    </cfRule>
  </conditionalFormatting>
  <conditionalFormatting sqref="E377">
    <cfRule type="expression" dxfId="4780" priority="561">
      <formula>IF(ISBLANK($H$3),0,SEARCH($H$3,$B377))</formula>
    </cfRule>
  </conditionalFormatting>
  <conditionalFormatting sqref="E377">
    <cfRule type="expression" dxfId="4779" priority="562">
      <formula>IF(ISBLANK($H$3),0,SEARCH($H$3,$B377))</formula>
    </cfRule>
  </conditionalFormatting>
  <conditionalFormatting sqref="E377">
    <cfRule type="expression" dxfId="4778" priority="563">
      <formula>IF(ISBLANK($H$3),0,SEARCH($H$3,$B377))</formula>
    </cfRule>
  </conditionalFormatting>
  <conditionalFormatting sqref="E377">
    <cfRule type="expression" dxfId="4777" priority="564">
      <formula>IF(ISBLANK($H$3),0,SEARCH($H$3,$B377))</formula>
    </cfRule>
  </conditionalFormatting>
  <conditionalFormatting sqref="E377">
    <cfRule type="expression" dxfId="4776" priority="565">
      <formula>IF(ISBLANK($H$3),0,SEARCH($H$3,$B377))</formula>
    </cfRule>
  </conditionalFormatting>
  <conditionalFormatting sqref="E377">
    <cfRule type="expression" dxfId="4775" priority="566">
      <formula>IF(ISBLANK($H$3),0,SEARCH($H$3,$B377))</formula>
    </cfRule>
  </conditionalFormatting>
  <conditionalFormatting sqref="E377">
    <cfRule type="expression" dxfId="4774" priority="567">
      <formula>IF(ISBLANK($H$3),0,SEARCH($H$3,$B377))</formula>
    </cfRule>
  </conditionalFormatting>
  <conditionalFormatting sqref="E377">
    <cfRule type="expression" dxfId="4773" priority="568">
      <formula>IF(ISBLANK($H$3),0,SEARCH($H$3,$B377))</formula>
    </cfRule>
  </conditionalFormatting>
  <conditionalFormatting sqref="E377">
    <cfRule type="expression" dxfId="4772" priority="569">
      <formula>IF(ISBLANK($H$3),0,SEARCH($H$3,$B377))</formula>
    </cfRule>
  </conditionalFormatting>
  <conditionalFormatting sqref="E377">
    <cfRule type="expression" dxfId="4771" priority="570">
      <formula>IF(ISBLANK($H$3),0,SEARCH($H$3,$B377))</formula>
    </cfRule>
  </conditionalFormatting>
  <conditionalFormatting sqref="E377">
    <cfRule type="expression" dxfId="4770" priority="571">
      <formula>IF(ISBLANK($H$3),0,SEARCH($H$3,$B377))</formula>
    </cfRule>
  </conditionalFormatting>
  <conditionalFormatting sqref="E377">
    <cfRule type="expression" dxfId="4769" priority="572">
      <formula>IF(ISBLANK($H$3),0,SEARCH($H$3,$B377))</formula>
    </cfRule>
  </conditionalFormatting>
  <conditionalFormatting sqref="E377">
    <cfRule type="expression" dxfId="4768" priority="573">
      <formula>IF(ISBLANK($H$3),0,SEARCH($H$3,$B377))</formula>
    </cfRule>
  </conditionalFormatting>
  <conditionalFormatting sqref="E377">
    <cfRule type="expression" dxfId="4767" priority="574">
      <formula>IF(ISBLANK($H$3),0,SEARCH($H$3,$B377))</formula>
    </cfRule>
  </conditionalFormatting>
  <conditionalFormatting sqref="E377">
    <cfRule type="expression" dxfId="4766" priority="575">
      <formula>IF(ISBLANK($H$3),0,SEARCH($H$3,$B377))</formula>
    </cfRule>
  </conditionalFormatting>
  <conditionalFormatting sqref="E377">
    <cfRule type="expression" dxfId="4765" priority="576">
      <formula>IF(ISBLANK($H$3),0,SEARCH($H$3,$B377))</formula>
    </cfRule>
  </conditionalFormatting>
  <conditionalFormatting sqref="E377">
    <cfRule type="expression" dxfId="4764" priority="577">
      <formula>IF(ISBLANK($H$3),0,SEARCH($H$3,$B377))</formula>
    </cfRule>
  </conditionalFormatting>
  <conditionalFormatting sqref="E377">
    <cfRule type="expression" dxfId="4763" priority="578">
      <formula>IF(ISBLANK($H$3),0,SEARCH($H$3,$B377))</formula>
    </cfRule>
  </conditionalFormatting>
  <conditionalFormatting sqref="E377">
    <cfRule type="expression" dxfId="4762" priority="579">
      <formula>IF(ISBLANK($H$3),0,SEARCH($H$3,$B377))</formula>
    </cfRule>
  </conditionalFormatting>
  <conditionalFormatting sqref="E377">
    <cfRule type="expression" dxfId="4761" priority="580">
      <formula>IF(ISBLANK($H$3),0,SEARCH($H$3,$B377))</formula>
    </cfRule>
  </conditionalFormatting>
  <conditionalFormatting sqref="E377">
    <cfRule type="expression" dxfId="4760" priority="581">
      <formula>IF(ISBLANK($H$3),0,SEARCH($H$3,$B377))</formula>
    </cfRule>
  </conditionalFormatting>
  <conditionalFormatting sqref="E377">
    <cfRule type="expression" dxfId="4759" priority="582">
      <formula>IF(ISBLANK($H$3),0,SEARCH($H$3,$B377))</formula>
    </cfRule>
  </conditionalFormatting>
  <conditionalFormatting sqref="E377">
    <cfRule type="expression" dxfId="4758" priority="583">
      <formula>IF(ISBLANK($H$3),0,SEARCH($H$3,$B377))</formula>
    </cfRule>
  </conditionalFormatting>
  <conditionalFormatting sqref="E377">
    <cfRule type="expression" dxfId="4757" priority="584">
      <formula>IF(ISBLANK($H$3),0,SEARCH($H$3,$B377))</formula>
    </cfRule>
  </conditionalFormatting>
  <conditionalFormatting sqref="E377">
    <cfRule type="expression" dxfId="4756" priority="585">
      <formula>IF(ISBLANK($H$3),0,SEARCH($H$3,$B377))</formula>
    </cfRule>
  </conditionalFormatting>
  <conditionalFormatting sqref="E377">
    <cfRule type="expression" dxfId="4755" priority="586">
      <formula>IF(ISBLANK($H$3),0,SEARCH($H$3,$B377))</formula>
    </cfRule>
  </conditionalFormatting>
  <conditionalFormatting sqref="E377">
    <cfRule type="expression" dxfId="4754" priority="587">
      <formula>IF(ISBLANK($H$3),0,SEARCH($H$3,$B377))</formula>
    </cfRule>
  </conditionalFormatting>
  <conditionalFormatting sqref="E377">
    <cfRule type="expression" dxfId="4753" priority="588">
      <formula>IF(ISBLANK($H$3),0,SEARCH($H$3,$B377))</formula>
    </cfRule>
  </conditionalFormatting>
  <conditionalFormatting sqref="E377">
    <cfRule type="expression" dxfId="4752" priority="589">
      <formula>IF(ISBLANK($H$3),0,SEARCH($H$3,$B377))</formula>
    </cfRule>
  </conditionalFormatting>
  <conditionalFormatting sqref="E377">
    <cfRule type="expression" dxfId="4751" priority="590">
      <formula>IF(ISBLANK($H$3),0,SEARCH($H$3,$B377))</formula>
    </cfRule>
  </conditionalFormatting>
  <conditionalFormatting sqref="E377">
    <cfRule type="expression" dxfId="4750" priority="591">
      <formula>IF(ISBLANK($H$3),0,SEARCH($H$3,$B377))</formula>
    </cfRule>
  </conditionalFormatting>
  <conditionalFormatting sqref="E377">
    <cfRule type="expression" dxfId="4749" priority="592">
      <formula>IF(ISBLANK($H$3),0,SEARCH($H$3,$B377))</formula>
    </cfRule>
  </conditionalFormatting>
  <conditionalFormatting sqref="E377">
    <cfRule type="expression" dxfId="4748" priority="593">
      <formula>IF(ISBLANK($H$3),0,SEARCH($H$3,$B377))</formula>
    </cfRule>
  </conditionalFormatting>
  <conditionalFormatting sqref="E377">
    <cfRule type="expression" dxfId="4747" priority="594">
      <formula>IF(ISBLANK($H$3),0,SEARCH($H$3,$B377))</formula>
    </cfRule>
  </conditionalFormatting>
  <conditionalFormatting sqref="E377">
    <cfRule type="expression" dxfId="4746" priority="595">
      <formula>IF(ISBLANK($H$3),0,SEARCH($H$3,$B377))</formula>
    </cfRule>
  </conditionalFormatting>
  <conditionalFormatting sqref="E377">
    <cfRule type="expression" dxfId="4745" priority="596">
      <formula>IF(ISBLANK($H$3),0,SEARCH($H$3,$B377))</formula>
    </cfRule>
  </conditionalFormatting>
  <conditionalFormatting sqref="E377">
    <cfRule type="expression" dxfId="4744" priority="597">
      <formula>IF(ISBLANK($H$3),0,SEARCH($H$3,$B377))</formula>
    </cfRule>
  </conditionalFormatting>
  <conditionalFormatting sqref="E377">
    <cfRule type="expression" dxfId="4743" priority="598">
      <formula>IF(ISBLANK($H$3),0,SEARCH($H$3,$B377))</formula>
    </cfRule>
  </conditionalFormatting>
  <conditionalFormatting sqref="E377">
    <cfRule type="expression" dxfId="4742" priority="599">
      <formula>IF(ISBLANK($H$3),0,SEARCH($H$3,$B377))</formula>
    </cfRule>
  </conditionalFormatting>
  <conditionalFormatting sqref="E377">
    <cfRule type="expression" dxfId="4741" priority="600">
      <formula>IF(ISBLANK($H$3),0,SEARCH($H$3,$B377))</formula>
    </cfRule>
  </conditionalFormatting>
  <conditionalFormatting sqref="E377">
    <cfRule type="expression" dxfId="4740" priority="601">
      <formula>IF(ISBLANK($H$3),0,SEARCH($H$3,$B377))</formula>
    </cfRule>
  </conditionalFormatting>
  <conditionalFormatting sqref="E377">
    <cfRule type="expression" dxfId="4739" priority="602">
      <formula>IF(ISBLANK($H$3),0,SEARCH($H$3,$B377))</formula>
    </cfRule>
  </conditionalFormatting>
  <conditionalFormatting sqref="E377">
    <cfRule type="expression" dxfId="4738" priority="603">
      <formula>IF(ISBLANK($H$3),0,SEARCH($H$3,$B377))</formula>
    </cfRule>
  </conditionalFormatting>
  <conditionalFormatting sqref="E377">
    <cfRule type="expression" dxfId="4737" priority="604">
      <formula>IF(ISBLANK($H$3),0,SEARCH($H$3,$B377))</formula>
    </cfRule>
  </conditionalFormatting>
  <conditionalFormatting sqref="E377">
    <cfRule type="expression" dxfId="4736" priority="605">
      <formula>IF(ISBLANK($H$3),0,SEARCH($H$3,$B377))</formula>
    </cfRule>
  </conditionalFormatting>
  <conditionalFormatting sqref="E377">
    <cfRule type="expression" dxfId="4735" priority="606">
      <formula>IF(ISBLANK($H$3),0,SEARCH($H$3,$B377))</formula>
    </cfRule>
  </conditionalFormatting>
  <conditionalFormatting sqref="E377">
    <cfRule type="expression" dxfId="4734" priority="607">
      <formula>IF(ISBLANK($H$3),0,SEARCH($H$3,$B377))</formula>
    </cfRule>
  </conditionalFormatting>
  <conditionalFormatting sqref="E377">
    <cfRule type="expression" dxfId="4733" priority="608">
      <formula>IF(ISBLANK($H$3),0,SEARCH($H$3,$B377))</formula>
    </cfRule>
  </conditionalFormatting>
  <conditionalFormatting sqref="E377">
    <cfRule type="expression" dxfId="4732" priority="609">
      <formula>IF(ISBLANK($H$3),0,SEARCH($H$3,$B377))</formula>
    </cfRule>
  </conditionalFormatting>
  <conditionalFormatting sqref="E377">
    <cfRule type="expression" dxfId="4731" priority="610">
      <formula>IF(ISBLANK($H$3),0,SEARCH($H$3,$B377))</formula>
    </cfRule>
  </conditionalFormatting>
  <conditionalFormatting sqref="E377">
    <cfRule type="expression" dxfId="4730" priority="611">
      <formula>IF(ISBLANK($H$3),0,SEARCH($H$3,$B377))</formula>
    </cfRule>
  </conditionalFormatting>
  <conditionalFormatting sqref="E377">
    <cfRule type="expression" dxfId="4729" priority="612">
      <formula>IF(ISBLANK($H$3),0,SEARCH($H$3,$B377))</formula>
    </cfRule>
  </conditionalFormatting>
  <conditionalFormatting sqref="E377">
    <cfRule type="expression" dxfId="4728" priority="613">
      <formula>IF(ISBLANK($H$3),0,SEARCH($H$3,$B377))</formula>
    </cfRule>
  </conditionalFormatting>
  <conditionalFormatting sqref="E377">
    <cfRule type="expression" dxfId="4727" priority="614">
      <formula>IF(ISBLANK($H$3),0,SEARCH($H$3,$B377))</formula>
    </cfRule>
  </conditionalFormatting>
  <conditionalFormatting sqref="E377">
    <cfRule type="expression" dxfId="4726" priority="615">
      <formula>IF(ISBLANK($H$3),0,SEARCH($H$3,$B377))</formula>
    </cfRule>
  </conditionalFormatting>
  <conditionalFormatting sqref="E377">
    <cfRule type="expression" dxfId="4725" priority="616">
      <formula>IF(ISBLANK($H$3),0,SEARCH($H$3,$B377))</formula>
    </cfRule>
  </conditionalFormatting>
  <conditionalFormatting sqref="E377">
    <cfRule type="expression" dxfId="4724" priority="617">
      <formula>IF(ISBLANK($H$3),0,SEARCH($H$3,$B377))</formula>
    </cfRule>
  </conditionalFormatting>
  <conditionalFormatting sqref="E377">
    <cfRule type="expression" dxfId="4723" priority="618">
      <formula>IF(ISBLANK($H$3),0,SEARCH($H$3,$B377))</formula>
    </cfRule>
  </conditionalFormatting>
  <conditionalFormatting sqref="E377">
    <cfRule type="expression" dxfId="4722" priority="619">
      <formula>IF(ISBLANK($H$3),0,SEARCH($H$3,$B377))</formula>
    </cfRule>
  </conditionalFormatting>
  <conditionalFormatting sqref="E377">
    <cfRule type="expression" dxfId="4721" priority="620">
      <formula>IF(ISBLANK($H$3),0,SEARCH($H$3,$B377))</formula>
    </cfRule>
  </conditionalFormatting>
  <conditionalFormatting sqref="E377">
    <cfRule type="expression" dxfId="4720" priority="621">
      <formula>IF(ISBLANK($H$3),0,SEARCH($H$3,$B377))</formula>
    </cfRule>
  </conditionalFormatting>
  <conditionalFormatting sqref="E377">
    <cfRule type="expression" dxfId="4719" priority="622">
      <formula>IF(ISBLANK($H$3),0,SEARCH($H$3,$B377))</formula>
    </cfRule>
  </conditionalFormatting>
  <conditionalFormatting sqref="A377:J378">
    <cfRule type="expression" dxfId="4718" priority="623">
      <formula>IF(ISBLANK($H$3),0,SEARCH($H$3,$B377))</formula>
    </cfRule>
  </conditionalFormatting>
  <conditionalFormatting sqref="G377:G378 H377">
    <cfRule type="expression" dxfId="4717" priority="624">
      <formula>IF(ISBLANK($H$3),0,SEARCH($H$3,#REF!))</formula>
    </cfRule>
  </conditionalFormatting>
  <conditionalFormatting sqref="G377:G378 H377">
    <cfRule type="expression" dxfId="4716" priority="625">
      <formula>IF(ISBLANK($H$3),0,SEARCH($H$3,#REF!))</formula>
    </cfRule>
  </conditionalFormatting>
  <conditionalFormatting sqref="G377:G378 H377">
    <cfRule type="expression" dxfId="4715" priority="626">
      <formula>IF(ISBLANK($H$3),0,SEARCH($H$3,#REF!))</formula>
    </cfRule>
  </conditionalFormatting>
  <conditionalFormatting sqref="G377:G378 H377">
    <cfRule type="expression" dxfId="4714" priority="627">
      <formula>IF(ISBLANK($H$3),0,SEARCH($H$3,#REF!))</formula>
    </cfRule>
  </conditionalFormatting>
  <conditionalFormatting sqref="G377:G378 H377">
    <cfRule type="expression" dxfId="4713" priority="628">
      <formula>IF(ISBLANK($H$3),0,SEARCH($H$3,#REF!))</formula>
    </cfRule>
  </conditionalFormatting>
  <conditionalFormatting sqref="G377:G378 H377">
    <cfRule type="expression" dxfId="4712" priority="629">
      <formula>IF(ISBLANK($H$3),0,SEARCH($H$3,#REF!))</formula>
    </cfRule>
  </conditionalFormatting>
  <conditionalFormatting sqref="G377:H378">
    <cfRule type="expression" dxfId="4711" priority="630">
      <formula>IF(ISBLANK($H$3),0,SEARCH($H$3,$B378))</formula>
    </cfRule>
  </conditionalFormatting>
  <conditionalFormatting sqref="G377:H378">
    <cfRule type="expression" dxfId="4710" priority="631">
      <formula>IF(ISBLANK($H$3),0,SEARCH($H$3,$B378))</formula>
    </cfRule>
  </conditionalFormatting>
  <conditionalFormatting sqref="G377:H378">
    <cfRule type="expression" dxfId="4709" priority="632">
      <formula>IF(ISBLANK($H$3),0,SEARCH($H$3,#REF!))</formula>
    </cfRule>
  </conditionalFormatting>
  <conditionalFormatting sqref="G377:H378">
    <cfRule type="expression" dxfId="4708" priority="633">
      <formula>IF(ISBLANK($H$3),0,SEARCH($H$3,#REF!))</formula>
    </cfRule>
  </conditionalFormatting>
  <conditionalFormatting sqref="A377:A378 E377:E378 G377:H378 C378:D378 F378">
    <cfRule type="expression" dxfId="4707" priority="634">
      <formula>IF(ISBLANK($H$3),0,SEARCH($H$3,$B377))</formula>
    </cfRule>
  </conditionalFormatting>
  <conditionalFormatting sqref="A377:A378 C377:H378">
    <cfRule type="expression" dxfId="4706" priority="635">
      <formula>IF(ISBLANK($H$3),0,SEARCH($H$3,$B377))</formula>
    </cfRule>
  </conditionalFormatting>
  <conditionalFormatting sqref="A377:A378 C377:H378">
    <cfRule type="expression" dxfId="4705" priority="636">
      <formula>IF(ISBLANK($H$3),0,SEARCH($H$3,$B377))</formula>
    </cfRule>
  </conditionalFormatting>
  <conditionalFormatting sqref="A377:A378 G377:H378 B378:F378">
    <cfRule type="expression" dxfId="4704" priority="637">
      <formula>IF(ISBLANK($H$3),0,SEARCH($H$3,$B377))</formula>
    </cfRule>
  </conditionalFormatting>
  <conditionalFormatting sqref="A377:A378 E377:E378 G377:H378 B378:D378 F378">
    <cfRule type="expression" dxfId="4703" priority="638">
      <formula>IF(ISBLANK($H$3),0,SEARCH($H$3,$B377))</formula>
    </cfRule>
  </conditionalFormatting>
  <conditionalFormatting sqref="A377:A378 E377:E378 G377:H378 C378:D378 F378">
    <cfRule type="expression" dxfId="4702" priority="639">
      <formula>IF(ISBLANK($H$3),0,SEARCH($H$3,$B377))</formula>
    </cfRule>
  </conditionalFormatting>
  <conditionalFormatting sqref="H377:H378">
    <cfRule type="expression" dxfId="4701" priority="640">
      <formula>IF(ISBLANK($H$3),0,SEARCH($H$3,#REF!))</formula>
    </cfRule>
  </conditionalFormatting>
  <conditionalFormatting sqref="H377:H378">
    <cfRule type="expression" dxfId="4700" priority="641">
      <formula>IF(ISBLANK($H$3),0,SEARCH($H$3,#REF!))</formula>
    </cfRule>
  </conditionalFormatting>
  <conditionalFormatting sqref="H377:H378">
    <cfRule type="expression" dxfId="4699" priority="642">
      <formula>IF(ISBLANK($H$3),0,SEARCH($H$3,#REF!))</formula>
    </cfRule>
  </conditionalFormatting>
  <conditionalFormatting sqref="H377:H378">
    <cfRule type="expression" dxfId="4698" priority="643">
      <formula>IF(ISBLANK($H$3),0,SEARCH($H$3,#REF!))</formula>
    </cfRule>
  </conditionalFormatting>
  <conditionalFormatting sqref="H377:H378">
    <cfRule type="expression" dxfId="4697" priority="644">
      <formula>IF(ISBLANK($H$3),0,SEARCH($H$3,#REF!))</formula>
    </cfRule>
  </conditionalFormatting>
  <conditionalFormatting sqref="A377:A378 G377:H378 C378:F378">
    <cfRule type="expression" dxfId="4696" priority="645">
      <formula>IF(ISBLANK($H$3),0,SEARCH($H$3,$B377))</formula>
    </cfRule>
  </conditionalFormatting>
  <conditionalFormatting sqref="A377:A378 G377:H378">
    <cfRule type="expression" dxfId="4695" priority="646">
      <formula>IF(ISBLANK($H$3),0,SEARCH($H$3,$B377))</formula>
    </cfRule>
  </conditionalFormatting>
  <conditionalFormatting sqref="A377:A378 G377:H378">
    <cfRule type="expression" dxfId="4694" priority="647">
      <formula>IF(ISBLANK($H$3),0,SEARCH($H$3,$B377))</formula>
    </cfRule>
  </conditionalFormatting>
  <conditionalFormatting sqref="G376:H376">
    <cfRule type="expression" dxfId="4693" priority="648">
      <formula>IF(ISBLANK($H$3),0,SEARCH($H$3,#REF!))</formula>
    </cfRule>
  </conditionalFormatting>
  <conditionalFormatting sqref="G376:H376">
    <cfRule type="expression" dxfId="4692" priority="649">
      <formula>IF(ISBLANK($H$3),0,SEARCH($H$3,#REF!))</formula>
    </cfRule>
  </conditionalFormatting>
  <conditionalFormatting sqref="G376:H376">
    <cfRule type="expression" dxfId="4691" priority="650">
      <formula>IF(ISBLANK($H$3),0,SEARCH($H$3,#REF!))</formula>
    </cfRule>
  </conditionalFormatting>
  <conditionalFormatting sqref="G376:H376">
    <cfRule type="expression" dxfId="4690" priority="651">
      <formula>IF(ISBLANK($H$3),0,SEARCH($H$3,#REF!))</formula>
    </cfRule>
  </conditionalFormatting>
  <conditionalFormatting sqref="G376:H376">
    <cfRule type="expression" dxfId="4689" priority="652">
      <formula>IF(ISBLANK($H$3),0,SEARCH($H$3,#REF!))</formula>
    </cfRule>
  </conditionalFormatting>
  <conditionalFormatting sqref="G376:H376">
    <cfRule type="expression" dxfId="4688" priority="653">
      <formula>IF(ISBLANK($H$3),0,SEARCH($H$3,#REF!))</formula>
    </cfRule>
  </conditionalFormatting>
  <conditionalFormatting sqref="G376:H376">
    <cfRule type="expression" dxfId="4687" priority="654">
      <formula>IF(ISBLANK($H$3),0,SEARCH($H$3,#REF!))</formula>
    </cfRule>
  </conditionalFormatting>
  <conditionalFormatting sqref="G376:H376">
    <cfRule type="expression" dxfId="4686" priority="655">
      <formula>IF(ISBLANK($H$3),0,SEARCH($H$3,#REF!))</formula>
    </cfRule>
  </conditionalFormatting>
  <conditionalFormatting sqref="G376:H376">
    <cfRule type="expression" dxfId="4685" priority="656">
      <formula>IF(ISBLANK($H$3),0,SEARCH($H$3,#REF!))</formula>
    </cfRule>
  </conditionalFormatting>
  <conditionalFormatting sqref="G376:H376">
    <cfRule type="expression" dxfId="4684" priority="657">
      <formula>IF(ISBLANK($H$3),0,SEARCH($H$3,#REF!))</formula>
    </cfRule>
  </conditionalFormatting>
  <conditionalFormatting sqref="A376:J376">
    <cfRule type="expression" dxfId="4683" priority="658">
      <formula>IF(ISBLANK($H$3),0,SEARCH($H$3,$B376))</formula>
    </cfRule>
  </conditionalFormatting>
  <conditionalFormatting sqref="A376 C376:H376">
    <cfRule type="expression" dxfId="4682" priority="659">
      <formula>IF(ISBLANK($H$3),0,SEARCH($H$3,$B376))</formula>
    </cfRule>
  </conditionalFormatting>
  <conditionalFormatting sqref="A376:H376">
    <cfRule type="expression" dxfId="4681" priority="660">
      <formula>IF(ISBLANK($H$3),0,SEARCH($H$3,$B376))</formula>
    </cfRule>
  </conditionalFormatting>
  <conditionalFormatting sqref="A376 C376:H376">
    <cfRule type="expression" dxfId="4680" priority="661">
      <formula>IF(ISBLANK($H$3),0,SEARCH($H$3,$B376))</formula>
    </cfRule>
  </conditionalFormatting>
  <conditionalFormatting sqref="A376 C376:H376">
    <cfRule type="expression" dxfId="4679" priority="662">
      <formula>IF(ISBLANK($H$3),0,SEARCH($H$3,$B376))</formula>
    </cfRule>
  </conditionalFormatting>
  <conditionalFormatting sqref="A376 E376 G376:H376">
    <cfRule type="expression" dxfId="4678" priority="663">
      <formula>IF(ISBLANK($H$3),0,SEARCH($H$3,$B376))</formula>
    </cfRule>
  </conditionalFormatting>
  <conditionalFormatting sqref="A376 G376:H376">
    <cfRule type="expression" dxfId="4677" priority="664">
      <formula>IF(ISBLANK($H$3),0,SEARCH($H$3,$B376))</formula>
    </cfRule>
  </conditionalFormatting>
  <conditionalFormatting sqref="A376 E376 G376:H376">
    <cfRule type="expression" dxfId="4676" priority="665">
      <formula>IF(ISBLANK($H$3),0,SEARCH($H$3,$B376))</formula>
    </cfRule>
  </conditionalFormatting>
  <conditionalFormatting sqref="A376 G376:H376">
    <cfRule type="expression" dxfId="4675" priority="666">
      <formula>IF(ISBLANK($H$3),0,SEARCH($H$3,$B376))</formula>
    </cfRule>
  </conditionalFormatting>
  <conditionalFormatting sqref="A376 C376:H376">
    <cfRule type="expression" dxfId="4674" priority="667">
      <formula>IF(ISBLANK($H$3),0,SEARCH($H$3,$B376))</formula>
    </cfRule>
  </conditionalFormatting>
  <conditionalFormatting sqref="A376 E376 G376:H376">
    <cfRule type="expression" dxfId="4673" priority="668">
      <formula>IF(ISBLANK($H$3),0,SEARCH($H$3,$B376))</formula>
    </cfRule>
  </conditionalFormatting>
  <conditionalFormatting sqref="A376 E376 G376:H376">
    <cfRule type="expression" dxfId="4672" priority="669">
      <formula>IF(ISBLANK($H$3),0,SEARCH($H$3,$B376))</formula>
    </cfRule>
  </conditionalFormatting>
  <conditionalFormatting sqref="H376">
    <cfRule type="expression" dxfId="4671" priority="670">
      <formula>IF(ISBLANK($H$3),0,SEARCH($H$3,#REF!))</formula>
    </cfRule>
  </conditionalFormatting>
  <conditionalFormatting sqref="H376">
    <cfRule type="expression" dxfId="4670" priority="671">
      <formula>IF(ISBLANK($H$3),0,SEARCH($H$3,#REF!))</formula>
    </cfRule>
  </conditionalFormatting>
  <conditionalFormatting sqref="H376">
    <cfRule type="expression" dxfId="4669" priority="672">
      <formula>IF(ISBLANK($H$3),0,SEARCH($H$3,#REF!))</formula>
    </cfRule>
  </conditionalFormatting>
  <conditionalFormatting sqref="H376">
    <cfRule type="expression" dxfId="4668" priority="673">
      <formula>IF(ISBLANK($H$3),0,SEARCH($H$3,#REF!))</formula>
    </cfRule>
  </conditionalFormatting>
  <conditionalFormatting sqref="H376">
    <cfRule type="expression" dxfId="4667" priority="674">
      <formula>IF(ISBLANK($H$3),0,SEARCH($H$3,#REF!))</formula>
    </cfRule>
  </conditionalFormatting>
  <conditionalFormatting sqref="A375 C375:H375">
    <cfRule type="expression" dxfId="4666" priority="675">
      <formula>IF(ISBLANK($H$3),0,SEARCH($H$3,$B375))</formula>
    </cfRule>
  </conditionalFormatting>
  <conditionalFormatting sqref="A375 E375 G375:H375">
    <cfRule type="expression" dxfId="4665" priority="676">
      <formula>IF(ISBLANK($H$3),0,SEARCH($H$3,$B375))</formula>
    </cfRule>
  </conditionalFormatting>
  <conditionalFormatting sqref="A375 E375 G375:H375">
    <cfRule type="expression" dxfId="4664" priority="677">
      <formula>IF(ISBLANK($H$3),0,SEARCH($H$3,$B375))</formula>
    </cfRule>
  </conditionalFormatting>
  <conditionalFormatting sqref="A375 C375:H375">
    <cfRule type="expression" dxfId="4663" priority="678">
      <formula>IF(ISBLANK($H$3),0,SEARCH($H$3,$B375))</formula>
    </cfRule>
  </conditionalFormatting>
  <conditionalFormatting sqref="A375 E375 G375:H375">
    <cfRule type="expression" dxfId="4662" priority="679">
      <formula>IF(ISBLANK($H$3),0,SEARCH($H$3,$B375))</formula>
    </cfRule>
  </conditionalFormatting>
  <conditionalFormatting sqref="A375 E375 G375:H375">
    <cfRule type="expression" dxfId="4661" priority="680">
      <formula>IF(ISBLANK($H$3),0,SEARCH($H$3,$B375))</formula>
    </cfRule>
  </conditionalFormatting>
  <conditionalFormatting sqref="A375:J375">
    <cfRule type="expression" dxfId="4660" priority="681">
      <formula>IF(ISBLANK($H$3),0,SEARCH($H$3,$B375))</formula>
    </cfRule>
  </conditionalFormatting>
  <conditionalFormatting sqref="A375:H375">
    <cfRule type="expression" dxfId="4659" priority="682">
      <formula>IF(ISBLANK($H$3),0,SEARCH($H$3,$B375))</formula>
    </cfRule>
  </conditionalFormatting>
  <conditionalFormatting sqref="G375">
    <cfRule type="expression" dxfId="4658" priority="683">
      <formula>IF(ISBLANK($H$3),0,SEARCH($H$3,#REF!))</formula>
    </cfRule>
  </conditionalFormatting>
  <conditionalFormatting sqref="G375">
    <cfRule type="expression" dxfId="4657" priority="684">
      <formula>IF(ISBLANK($H$3),0,SEARCH($H$3,#REF!))</formula>
    </cfRule>
  </conditionalFormatting>
  <conditionalFormatting sqref="G375:H375">
    <cfRule type="expression" dxfId="4656" priority="685">
      <formula>IF(ISBLANK($H$3),0,SEARCH($H$3,#REF!))</formula>
    </cfRule>
  </conditionalFormatting>
  <conditionalFormatting sqref="H375">
    <cfRule type="expression" dxfId="4655" priority="686">
      <formula>IF(ISBLANK($H$3),0,SEARCH($H$3,#REF!))</formula>
    </cfRule>
  </conditionalFormatting>
  <conditionalFormatting sqref="H375">
    <cfRule type="expression" dxfId="4654" priority="687">
      <formula>IF(ISBLANK($H$3),0,SEARCH($H$3,#REF!))</formula>
    </cfRule>
  </conditionalFormatting>
  <conditionalFormatting sqref="H375">
    <cfRule type="expression" dxfId="4653" priority="688">
      <formula>IF(ISBLANK($H$3),0,SEARCH($H$3,#REF!))</formula>
    </cfRule>
  </conditionalFormatting>
  <conditionalFormatting sqref="H375">
    <cfRule type="expression" dxfId="4652" priority="689">
      <formula>IF(ISBLANK($H$3),0,SEARCH($H$3,#REF!))</formula>
    </cfRule>
  </conditionalFormatting>
  <conditionalFormatting sqref="H375">
    <cfRule type="expression" dxfId="4651" priority="690">
      <formula>IF(ISBLANK($H$3),0,SEARCH($H$3,#REF!))</formula>
    </cfRule>
  </conditionalFormatting>
  <conditionalFormatting sqref="A375 E375 G375:H375">
    <cfRule type="expression" dxfId="4650" priority="691">
      <formula>IF(ISBLANK($H$3),0,SEARCH($H$3,$B375))</formula>
    </cfRule>
  </conditionalFormatting>
  <conditionalFormatting sqref="A375 G375:H375">
    <cfRule type="expression" dxfId="4649" priority="692">
      <formula>IF(ISBLANK($H$3),0,SEARCH($H$3,$B375))</formula>
    </cfRule>
  </conditionalFormatting>
  <conditionalFormatting sqref="A375 E375 G375:H375">
    <cfRule type="expression" dxfId="4648" priority="693">
      <formula>IF(ISBLANK($H$3),0,SEARCH($H$3,$B375))</formula>
    </cfRule>
  </conditionalFormatting>
  <conditionalFormatting sqref="A375 G375:H375">
    <cfRule type="expression" dxfId="4647" priority="694">
      <formula>IF(ISBLANK($H$3),0,SEARCH($H$3,$B375))</formula>
    </cfRule>
  </conditionalFormatting>
  <conditionalFormatting sqref="G375">
    <cfRule type="expression" dxfId="4646" priority="695">
      <formula>IF(ISBLANK($H$3),0,SEARCH($H$3,#REF!))</formula>
    </cfRule>
  </conditionalFormatting>
  <conditionalFormatting sqref="G375">
    <cfRule type="expression" dxfId="4645" priority="696">
      <formula>IF(ISBLANK($H$3),0,SEARCH($H$3,#REF!))</formula>
    </cfRule>
  </conditionalFormatting>
  <conditionalFormatting sqref="G375">
    <cfRule type="expression" dxfId="4644" priority="697">
      <formula>IF(ISBLANK($H$3),0,SEARCH($H$3,#REF!))</formula>
    </cfRule>
  </conditionalFormatting>
  <conditionalFormatting sqref="G375">
    <cfRule type="expression" dxfId="4643" priority="698">
      <formula>IF(ISBLANK($H$3),0,SEARCH($H$3,#REF!))</formula>
    </cfRule>
  </conditionalFormatting>
  <conditionalFormatting sqref="G375">
    <cfRule type="expression" dxfId="4642" priority="699">
      <formula>IF(ISBLANK($H$3),0,SEARCH($H$3,#REF!))</formula>
    </cfRule>
  </conditionalFormatting>
  <conditionalFormatting sqref="G375">
    <cfRule type="expression" dxfId="4641" priority="700">
      <formula>IF(ISBLANK($H$3),0,SEARCH($H$3,#REF!))</formula>
    </cfRule>
  </conditionalFormatting>
  <conditionalFormatting sqref="G375">
    <cfRule type="expression" dxfId="4640" priority="701">
      <formula>IF(ISBLANK($H$3),0,SEARCH($H$3,#REF!))</formula>
    </cfRule>
  </conditionalFormatting>
  <conditionalFormatting sqref="A369:A374 C369:D369 E369:E374 F369 G369:H374 C371:D371 F371:F374">
    <cfRule type="expression" dxfId="4639" priority="702">
      <formula>IF(ISBLANK($H$3),0,SEARCH($H$3,$B369))</formula>
    </cfRule>
  </conditionalFormatting>
  <conditionalFormatting sqref="A369:A374 B369:D369 E369:E374 F369 G369:H374 B371:D371 F371:F374">
    <cfRule type="expression" dxfId="4638" priority="703">
      <formula>IF(ISBLANK($H$3),0,SEARCH($H$3,$B369))</formula>
    </cfRule>
  </conditionalFormatting>
  <conditionalFormatting sqref="A369:A374 C369:C371 D369:H374 C373:C374">
    <cfRule type="expression" dxfId="4637" priority="704">
      <formula>IF(ISBLANK($H$3),0,SEARCH($H$3,$B369))</formula>
    </cfRule>
  </conditionalFormatting>
  <conditionalFormatting sqref="A369:A374 C369:H374">
    <cfRule type="expression" dxfId="4636" priority="705">
      <formula>IF(ISBLANK($H$3),0,SEARCH($H$3,$B369))</formula>
    </cfRule>
  </conditionalFormatting>
  <conditionalFormatting sqref="A369:J374">
    <cfRule type="expression" dxfId="4635" priority="706">
      <formula>IF(ISBLANK($H$3),0,SEARCH($H$3,$B369))</formula>
    </cfRule>
  </conditionalFormatting>
  <conditionalFormatting sqref="A369:H374 I369:J369 I371:J371">
    <cfRule type="expression" dxfId="4634" priority="707">
      <formula>IF(ISBLANK($H$3),0,SEARCH($H$3,$B369))</formula>
    </cfRule>
  </conditionalFormatting>
  <conditionalFormatting sqref="J369">
    <cfRule type="expression" dxfId="4633" priority="708">
      <formula>IF(ISBLANK($H$3),0,SEARCH($H$3,#REF!))</formula>
    </cfRule>
  </conditionalFormatting>
  <conditionalFormatting sqref="H369:H374 G371:G372">
    <cfRule type="expression" dxfId="4632" priority="709">
      <formula>IF(ISBLANK($H$3),0,SEARCH($H$3,#REF!))</formula>
    </cfRule>
  </conditionalFormatting>
  <conditionalFormatting sqref="H369:H374 G371:G372">
    <cfRule type="expression" dxfId="4631" priority="710">
      <formula>IF(ISBLANK($H$3),0,SEARCH($H$3,#REF!))</formula>
    </cfRule>
  </conditionalFormatting>
  <conditionalFormatting sqref="H369:H374 G371:G372">
    <cfRule type="expression" dxfId="4630" priority="711">
      <formula>IF(ISBLANK($H$3),0,SEARCH($H$3,#REF!))</formula>
    </cfRule>
  </conditionalFormatting>
  <conditionalFormatting sqref="H369:H374 G371:G372">
    <cfRule type="expression" dxfId="4629" priority="712">
      <formula>IF(ISBLANK($H$3),0,SEARCH($H$3,#REF!))</formula>
    </cfRule>
  </conditionalFormatting>
  <conditionalFormatting sqref="H369:H374 G371:G372">
    <cfRule type="expression" dxfId="4628" priority="713">
      <formula>IF(ISBLANK($H$3),0,SEARCH($H$3,#REF!))</formula>
    </cfRule>
  </conditionalFormatting>
  <conditionalFormatting sqref="A369:A374 C369:D373 E369:H374">
    <cfRule type="expression" dxfId="4627" priority="714">
      <formula>IF(ISBLANK($H$3),0,SEARCH($H$3,$B369))</formula>
    </cfRule>
  </conditionalFormatting>
  <conditionalFormatting sqref="A369:A374 C369:D371 E369:H374 C373:D373">
    <cfRule type="expression" dxfId="4626" priority="715">
      <formula>IF(ISBLANK($H$3),0,SEARCH($H$3,$B369))</formula>
    </cfRule>
  </conditionalFormatting>
  <conditionalFormatting sqref="G369:G374 H369:H370 H372:H373">
    <cfRule type="expression" dxfId="4625" priority="716">
      <formula>IF(ISBLANK($H$3),0,SEARCH($H$3,$B370))</formula>
    </cfRule>
  </conditionalFormatting>
  <conditionalFormatting sqref="G369:G374 H369:H370 H372:H373">
    <cfRule type="expression" dxfId="4624" priority="717">
      <formula>IF(ISBLANK($H$3),0,SEARCH($H$3,$B370))</formula>
    </cfRule>
  </conditionalFormatting>
  <conditionalFormatting sqref="G369:H374">
    <cfRule type="expression" dxfId="4623" priority="718">
      <formula>IF(ISBLANK($H$3),0,SEARCH($H$3,#REF!))</formula>
    </cfRule>
  </conditionalFormatting>
  <conditionalFormatting sqref="G369:G374 H369:H370 H372:H373">
    <cfRule type="expression" dxfId="4622" priority="719">
      <formula>IF(ISBLANK($H$3),0,SEARCH($H$3,#REF!))</formula>
    </cfRule>
  </conditionalFormatting>
  <conditionalFormatting sqref="G369:G374 H369:H370">
    <cfRule type="expression" dxfId="4621" priority="720">
      <formula>IF(ISBLANK($H$3),0,SEARCH($H$3,#REF!))</formula>
    </cfRule>
  </conditionalFormatting>
  <conditionalFormatting sqref="G369:G374 H369:H370">
    <cfRule type="expression" dxfId="4620" priority="721">
      <formula>IF(ISBLANK($H$3),0,SEARCH($H$3,#REF!))</formula>
    </cfRule>
  </conditionalFormatting>
  <conditionalFormatting sqref="G369:G374 H369:H370">
    <cfRule type="expression" dxfId="4619" priority="722">
      <formula>IF(ISBLANK($H$3),0,SEARCH($H$3,#REF!))</formula>
    </cfRule>
  </conditionalFormatting>
  <conditionalFormatting sqref="G369:G374 H369:H370">
    <cfRule type="expression" dxfId="4618" priority="723">
      <formula>IF(ISBLANK($H$3),0,SEARCH($H$3,#REF!))</formula>
    </cfRule>
  </conditionalFormatting>
  <conditionalFormatting sqref="G369:G374 H369:H370">
    <cfRule type="expression" dxfId="4617" priority="724">
      <formula>IF(ISBLANK($H$3),0,SEARCH($H$3,#REF!))</formula>
    </cfRule>
  </conditionalFormatting>
  <conditionalFormatting sqref="G369:G374 H369:H370">
    <cfRule type="expression" dxfId="4616" priority="725">
      <formula>IF(ISBLANK($H$3),0,SEARCH($H$3,#REF!))</formula>
    </cfRule>
  </conditionalFormatting>
  <conditionalFormatting sqref="A369:A374 E369:E370 G369:H374 F371 E374">
    <cfRule type="expression" dxfId="4615" priority="726">
      <formula>IF(ISBLANK($H$3),0,SEARCH($H$3,$B369))</formula>
    </cfRule>
  </conditionalFormatting>
  <conditionalFormatting sqref="A369:A374 G369:H374">
    <cfRule type="expression" dxfId="4614" priority="727">
      <formula>IF(ISBLANK($H$3),0,SEARCH($H$3,$B369))</formula>
    </cfRule>
  </conditionalFormatting>
  <conditionalFormatting sqref="A369:A374 E369:E370 G369:H374 F371 E374">
    <cfRule type="expression" dxfId="4613" priority="728">
      <formula>IF(ISBLANK($H$3),0,SEARCH($H$3,$B369))</formula>
    </cfRule>
  </conditionalFormatting>
  <conditionalFormatting sqref="A369:A374 G369:H374">
    <cfRule type="expression" dxfId="4612" priority="729">
      <formula>IF(ISBLANK($H$3),0,SEARCH($H$3,$B369))</formula>
    </cfRule>
  </conditionalFormatting>
  <conditionalFormatting sqref="G371">
    <cfRule type="expression" dxfId="4611" priority="730">
      <formula>IF(ISBLANK($H$3),0,SEARCH($H$3,$B371))</formula>
    </cfRule>
  </conditionalFormatting>
  <conditionalFormatting sqref="G371">
    <cfRule type="expression" dxfId="4610" priority="731">
      <formula>IF(ISBLANK($H$3),0,SEARCH($H$3,$B371))</formula>
    </cfRule>
  </conditionalFormatting>
  <conditionalFormatting sqref="G371">
    <cfRule type="expression" dxfId="4609" priority="732">
      <formula>IF(ISBLANK($H$3),0,SEARCH($H$3,$B371))</formula>
    </cfRule>
  </conditionalFormatting>
  <conditionalFormatting sqref="G371">
    <cfRule type="expression" dxfId="4608" priority="733">
      <formula>IF(ISBLANK($H$3),0,SEARCH($H$3,$B371))</formula>
    </cfRule>
  </conditionalFormatting>
  <conditionalFormatting sqref="G371">
    <cfRule type="expression" dxfId="4607" priority="734">
      <formula>IF(ISBLANK($H$3),0,SEARCH($H$3,$B371))</formula>
    </cfRule>
  </conditionalFormatting>
  <conditionalFormatting sqref="G371">
    <cfRule type="expression" dxfId="4606" priority="735">
      <formula>IF(ISBLANK($H$3),0,SEARCH($H$3,$B371))</formula>
    </cfRule>
  </conditionalFormatting>
  <conditionalFormatting sqref="G371">
    <cfRule type="expression" dxfId="4605" priority="736">
      <formula>IF(ISBLANK($H$3),0,SEARCH($H$3,$B371))</formula>
    </cfRule>
  </conditionalFormatting>
  <conditionalFormatting sqref="G371">
    <cfRule type="expression" dxfId="4604" priority="737">
      <formula>IF(ISBLANK($H$3),0,SEARCH($H$3,$B371))</formula>
    </cfRule>
  </conditionalFormatting>
  <conditionalFormatting sqref="G371">
    <cfRule type="expression" dxfId="4603" priority="738">
      <formula>IF(ISBLANK($H$3),0,SEARCH($H$3,$B371))</formula>
    </cfRule>
  </conditionalFormatting>
  <conditionalFormatting sqref="G371">
    <cfRule type="expression" dxfId="4602" priority="739">
      <formula>IF(ISBLANK($H$3),0,SEARCH($H$3,$B371))</formula>
    </cfRule>
  </conditionalFormatting>
  <conditionalFormatting sqref="G371">
    <cfRule type="expression" dxfId="4601" priority="740">
      <formula>IF(ISBLANK($H$3),0,SEARCH($H$3,$B371))</formula>
    </cfRule>
  </conditionalFormatting>
  <conditionalFormatting sqref="G371">
    <cfRule type="expression" dxfId="4600" priority="741">
      <formula>IF(ISBLANK($H$3),0,SEARCH($H$3,$B371))</formula>
    </cfRule>
  </conditionalFormatting>
  <conditionalFormatting sqref="G371">
    <cfRule type="expression" dxfId="4599" priority="742">
      <formula>IF(ISBLANK($H$3),0,SEARCH($H$3,$B371))</formula>
    </cfRule>
  </conditionalFormatting>
  <conditionalFormatting sqref="G371">
    <cfRule type="expression" dxfId="4598" priority="743">
      <formula>IF(ISBLANK($H$3),0,SEARCH($H$3,$B371))</formula>
    </cfRule>
  </conditionalFormatting>
  <conditionalFormatting sqref="G371">
    <cfRule type="expression" dxfId="4597" priority="744">
      <formula>IF(ISBLANK($H$3),0,SEARCH($H$3,$B371))</formula>
    </cfRule>
  </conditionalFormatting>
  <conditionalFormatting sqref="G371">
    <cfRule type="expression" dxfId="4596" priority="745">
      <formula>IF(ISBLANK($H$3),0,SEARCH($H$3,$B371))</formula>
    </cfRule>
  </conditionalFormatting>
  <conditionalFormatting sqref="G371">
    <cfRule type="expression" dxfId="4595" priority="746">
      <formula>IF(ISBLANK($H$3),0,SEARCH($H$3,$B371))</formula>
    </cfRule>
  </conditionalFormatting>
  <conditionalFormatting sqref="G371">
    <cfRule type="expression" dxfId="4594" priority="747">
      <formula>IF(ISBLANK($H$3),0,SEARCH($H$3,$B371))</formula>
    </cfRule>
  </conditionalFormatting>
  <conditionalFormatting sqref="G371">
    <cfRule type="expression" dxfId="4593" priority="748">
      <formula>IF(ISBLANK($H$3),0,SEARCH($H$3,$B371))</formula>
    </cfRule>
  </conditionalFormatting>
  <conditionalFormatting sqref="G371">
    <cfRule type="expression" dxfId="4592" priority="749">
      <formula>IF(ISBLANK($H$3),0,SEARCH($H$3,$B371))</formula>
    </cfRule>
  </conditionalFormatting>
  <conditionalFormatting sqref="G371">
    <cfRule type="expression" dxfId="4591" priority="750">
      <formula>IF(ISBLANK($H$3),0,SEARCH($H$3,$B371))</formula>
    </cfRule>
  </conditionalFormatting>
  <conditionalFormatting sqref="G371">
    <cfRule type="expression" dxfId="4590" priority="751">
      <formula>IF(ISBLANK($H$3),0,SEARCH($H$3,$B371))</formula>
    </cfRule>
  </conditionalFormatting>
  <conditionalFormatting sqref="G371">
    <cfRule type="expression" dxfId="4589" priority="752">
      <formula>IF(ISBLANK($H$3),0,SEARCH($H$3,$B371))</formula>
    </cfRule>
  </conditionalFormatting>
  <conditionalFormatting sqref="G371">
    <cfRule type="expression" dxfId="4588" priority="753">
      <formula>IF(ISBLANK($H$3),0,SEARCH($H$3,$B371))</formula>
    </cfRule>
  </conditionalFormatting>
  <conditionalFormatting sqref="G371">
    <cfRule type="expression" dxfId="4587" priority="754">
      <formula>IF(ISBLANK($H$3),0,SEARCH($H$3,$B371))</formula>
    </cfRule>
  </conditionalFormatting>
  <conditionalFormatting sqref="G371">
    <cfRule type="expression" dxfId="4586" priority="755">
      <formula>IF(ISBLANK($H$3),0,SEARCH($H$3,$B371))</formula>
    </cfRule>
  </conditionalFormatting>
  <conditionalFormatting sqref="G371">
    <cfRule type="expression" dxfId="4585" priority="756">
      <formula>IF(ISBLANK($H$3),0,SEARCH($H$3,$B371))</formula>
    </cfRule>
  </conditionalFormatting>
  <conditionalFormatting sqref="G371">
    <cfRule type="expression" dxfId="4584" priority="757">
      <formula>IF(ISBLANK($H$3),0,SEARCH($H$3,$B371))</formula>
    </cfRule>
  </conditionalFormatting>
  <conditionalFormatting sqref="G371">
    <cfRule type="expression" dxfId="4583" priority="758">
      <formula>IF(ISBLANK($H$3),0,SEARCH($H$3,$B371))</formula>
    </cfRule>
  </conditionalFormatting>
  <conditionalFormatting sqref="G371">
    <cfRule type="expression" dxfId="4582" priority="759">
      <formula>IF(ISBLANK($H$3),0,SEARCH($H$3,$B371))</formula>
    </cfRule>
  </conditionalFormatting>
  <conditionalFormatting sqref="G371">
    <cfRule type="expression" dxfId="4581" priority="760">
      <formula>IF(ISBLANK($H$3),0,SEARCH($H$3,$B371))</formula>
    </cfRule>
  </conditionalFormatting>
  <conditionalFormatting sqref="G371">
    <cfRule type="expression" dxfId="4580" priority="761">
      <formula>IF(ISBLANK($H$3),0,SEARCH($H$3,$B371))</formula>
    </cfRule>
  </conditionalFormatting>
  <conditionalFormatting sqref="G371">
    <cfRule type="expression" dxfId="4579" priority="762">
      <formula>IF(ISBLANK($H$3),0,SEARCH($H$3,$B371))</formula>
    </cfRule>
  </conditionalFormatting>
  <conditionalFormatting sqref="G371">
    <cfRule type="expression" dxfId="4578" priority="763">
      <formula>IF(ISBLANK($H$3),0,SEARCH($H$3,$B371))</formula>
    </cfRule>
  </conditionalFormatting>
  <conditionalFormatting sqref="G371">
    <cfRule type="expression" dxfId="4577" priority="764">
      <formula>IF(ISBLANK($H$3),0,SEARCH($H$3,$B371))</formula>
    </cfRule>
  </conditionalFormatting>
  <conditionalFormatting sqref="G371">
    <cfRule type="expression" dxfId="4576" priority="765">
      <formula>IF(ISBLANK($H$3),0,SEARCH($H$3,$B371))</formula>
    </cfRule>
  </conditionalFormatting>
  <conditionalFormatting sqref="G371">
    <cfRule type="expression" dxfId="4575" priority="766">
      <formula>IF(ISBLANK($H$3),0,SEARCH($H$3,$B371))</formula>
    </cfRule>
  </conditionalFormatting>
  <conditionalFormatting sqref="G371">
    <cfRule type="expression" dxfId="4574" priority="767">
      <formula>IF(ISBLANK($H$3),0,SEARCH($H$3,$B371))</formula>
    </cfRule>
  </conditionalFormatting>
  <conditionalFormatting sqref="G371">
    <cfRule type="expression" dxfId="4573" priority="768">
      <formula>IF(ISBLANK($H$3),0,SEARCH($H$3,$B371))</formula>
    </cfRule>
  </conditionalFormatting>
  <conditionalFormatting sqref="G371">
    <cfRule type="expression" dxfId="4572" priority="769">
      <formula>IF(ISBLANK($H$3),0,SEARCH($H$3,$B371))</formula>
    </cfRule>
  </conditionalFormatting>
  <conditionalFormatting sqref="G371">
    <cfRule type="expression" dxfId="4571" priority="770">
      <formula>IF(ISBLANK($H$3),0,SEARCH($H$3,$B371))</formula>
    </cfRule>
  </conditionalFormatting>
  <conditionalFormatting sqref="G371">
    <cfRule type="expression" dxfId="4570" priority="771">
      <formula>IF(ISBLANK($H$3),0,SEARCH($H$3,$B371))</formula>
    </cfRule>
  </conditionalFormatting>
  <conditionalFormatting sqref="G371">
    <cfRule type="expression" dxfId="4569" priority="772">
      <formula>IF(ISBLANK($H$3),0,SEARCH($H$3,$B371))</formula>
    </cfRule>
  </conditionalFormatting>
  <conditionalFormatting sqref="G371">
    <cfRule type="expression" dxfId="4568" priority="773">
      <formula>IF(ISBLANK($H$3),0,SEARCH($H$3,$B371))</formula>
    </cfRule>
  </conditionalFormatting>
  <conditionalFormatting sqref="G371">
    <cfRule type="expression" dxfId="4567" priority="774">
      <formula>IF(ISBLANK($H$3),0,SEARCH($H$3,$B371))</formula>
    </cfRule>
  </conditionalFormatting>
  <conditionalFormatting sqref="G371">
    <cfRule type="expression" dxfId="4566" priority="775">
      <formula>IF(ISBLANK($H$3),0,SEARCH($H$3,$B371))</formula>
    </cfRule>
  </conditionalFormatting>
  <conditionalFormatting sqref="G371">
    <cfRule type="expression" dxfId="4565" priority="776">
      <formula>IF(ISBLANK($H$3),0,SEARCH($H$3,$B371))</formula>
    </cfRule>
  </conditionalFormatting>
  <conditionalFormatting sqref="G371">
    <cfRule type="expression" dxfId="4564" priority="777">
      <formula>IF(ISBLANK($H$3),0,SEARCH($H$3,$B371))</formula>
    </cfRule>
  </conditionalFormatting>
  <conditionalFormatting sqref="G371">
    <cfRule type="expression" dxfId="4563" priority="778">
      <formula>IF(ISBLANK($H$3),0,SEARCH($H$3,$B371))</formula>
    </cfRule>
  </conditionalFormatting>
  <conditionalFormatting sqref="G371">
    <cfRule type="expression" dxfId="4562" priority="779">
      <formula>IF(ISBLANK($H$3),0,SEARCH($H$3,$B371))</formula>
    </cfRule>
  </conditionalFormatting>
  <conditionalFormatting sqref="G371">
    <cfRule type="expression" dxfId="4561" priority="780">
      <formula>IF(ISBLANK($H$3),0,SEARCH($H$3,$B371))</formula>
    </cfRule>
  </conditionalFormatting>
  <conditionalFormatting sqref="G371">
    <cfRule type="expression" dxfId="4560" priority="781">
      <formula>IF(ISBLANK($H$3),0,SEARCH($H$3,$B371))</formula>
    </cfRule>
  </conditionalFormatting>
  <conditionalFormatting sqref="G371">
    <cfRule type="expression" dxfId="4559" priority="782">
      <formula>IF(ISBLANK($H$3),0,SEARCH($H$3,$B371))</formula>
    </cfRule>
  </conditionalFormatting>
  <conditionalFormatting sqref="G371">
    <cfRule type="expression" dxfId="4558" priority="783">
      <formula>IF(ISBLANK($H$3),0,SEARCH($H$3,$B371))</formula>
    </cfRule>
  </conditionalFormatting>
  <conditionalFormatting sqref="G371">
    <cfRule type="expression" dxfId="4557" priority="784">
      <formula>IF(ISBLANK($H$3),0,SEARCH($H$3,$B371))</formula>
    </cfRule>
  </conditionalFormatting>
  <conditionalFormatting sqref="G371">
    <cfRule type="expression" dxfId="4556" priority="785">
      <formula>IF(ISBLANK($H$3),0,SEARCH($H$3,$B371))</formula>
    </cfRule>
  </conditionalFormatting>
  <conditionalFormatting sqref="G371">
    <cfRule type="expression" dxfId="4555" priority="786">
      <formula>IF(ISBLANK($H$3),0,SEARCH($H$3,$B371))</formula>
    </cfRule>
  </conditionalFormatting>
  <conditionalFormatting sqref="G371">
    <cfRule type="expression" dxfId="4554" priority="787">
      <formula>IF(ISBLANK($H$3),0,SEARCH($H$3,$B371))</formula>
    </cfRule>
  </conditionalFormatting>
  <conditionalFormatting sqref="G371">
    <cfRule type="expression" dxfId="4553" priority="788">
      <formula>IF(ISBLANK($H$3),0,SEARCH($H$3,$B371))</formula>
    </cfRule>
  </conditionalFormatting>
  <conditionalFormatting sqref="G371">
    <cfRule type="expression" dxfId="4552" priority="789">
      <formula>IF(ISBLANK($H$3),0,SEARCH($H$3,$B371))</formula>
    </cfRule>
  </conditionalFormatting>
  <conditionalFormatting sqref="G371">
    <cfRule type="expression" dxfId="4551" priority="790">
      <formula>IF(ISBLANK($H$3),0,SEARCH($H$3,$B371))</formula>
    </cfRule>
  </conditionalFormatting>
  <conditionalFormatting sqref="G371">
    <cfRule type="expression" dxfId="4550" priority="791">
      <formula>IF(ISBLANK($H$3),0,SEARCH($H$3,$B371))</formula>
    </cfRule>
  </conditionalFormatting>
  <conditionalFormatting sqref="G371">
    <cfRule type="expression" dxfId="4549" priority="792">
      <formula>IF(ISBLANK($H$3),0,SEARCH($H$3,$B371))</formula>
    </cfRule>
  </conditionalFormatting>
  <conditionalFormatting sqref="G371">
    <cfRule type="expression" dxfId="4548" priority="793">
      <formula>IF(ISBLANK($H$3),0,SEARCH($H$3,$B371))</formula>
    </cfRule>
  </conditionalFormatting>
  <conditionalFormatting sqref="G371">
    <cfRule type="expression" dxfId="4547" priority="794">
      <formula>IF(ISBLANK($H$3),0,SEARCH($H$3,$B371))</formula>
    </cfRule>
  </conditionalFormatting>
  <conditionalFormatting sqref="G371">
    <cfRule type="expression" dxfId="4546" priority="795">
      <formula>IF(ISBLANK($H$3),0,SEARCH($H$3,$B371))</formula>
    </cfRule>
  </conditionalFormatting>
  <conditionalFormatting sqref="G371">
    <cfRule type="expression" dxfId="4545" priority="796">
      <formula>IF(ISBLANK($H$3),0,SEARCH($H$3,$B371))</formula>
    </cfRule>
  </conditionalFormatting>
  <conditionalFormatting sqref="G371">
    <cfRule type="expression" dxfId="4544" priority="797">
      <formula>IF(ISBLANK($H$3),0,SEARCH($H$3,$B371))</formula>
    </cfRule>
  </conditionalFormatting>
  <conditionalFormatting sqref="G371">
    <cfRule type="expression" dxfId="4543" priority="798">
      <formula>IF(ISBLANK($H$3),0,SEARCH($H$3,$B371))</formula>
    </cfRule>
  </conditionalFormatting>
  <conditionalFormatting sqref="G371">
    <cfRule type="expression" dxfId="4542" priority="799">
      <formula>IF(ISBLANK($H$3),0,SEARCH($H$3,$B371))</formula>
    </cfRule>
  </conditionalFormatting>
  <conditionalFormatting sqref="G371">
    <cfRule type="expression" dxfId="4541" priority="800">
      <formula>IF(ISBLANK($H$3),0,SEARCH($H$3,$B371))</formula>
    </cfRule>
  </conditionalFormatting>
  <conditionalFormatting sqref="G371">
    <cfRule type="expression" dxfId="4540" priority="801">
      <formula>IF(ISBLANK($H$3),0,SEARCH($H$3,$B371))</formula>
    </cfRule>
  </conditionalFormatting>
  <conditionalFormatting sqref="G371">
    <cfRule type="expression" dxfId="4539" priority="802">
      <formula>IF(ISBLANK($H$3),0,SEARCH($H$3,$B371))</formula>
    </cfRule>
  </conditionalFormatting>
  <conditionalFormatting sqref="G371">
    <cfRule type="expression" dxfId="4538" priority="803">
      <formula>IF(ISBLANK($H$3),0,SEARCH($H$3,$B371))</formula>
    </cfRule>
  </conditionalFormatting>
  <conditionalFormatting sqref="G371">
    <cfRule type="expression" dxfId="4537" priority="804">
      <formula>IF(ISBLANK($H$3),0,SEARCH($H$3,$B371))</formula>
    </cfRule>
  </conditionalFormatting>
  <conditionalFormatting sqref="G371">
    <cfRule type="expression" dxfId="4536" priority="805">
      <formula>IF(ISBLANK($H$3),0,SEARCH($H$3,$B371))</formula>
    </cfRule>
  </conditionalFormatting>
  <conditionalFormatting sqref="G371">
    <cfRule type="expression" dxfId="4535" priority="806">
      <formula>IF(ISBLANK($H$3),0,SEARCH($H$3,$B371))</formula>
    </cfRule>
  </conditionalFormatting>
  <conditionalFormatting sqref="G371">
    <cfRule type="expression" dxfId="4534" priority="807">
      <formula>IF(ISBLANK($H$3),0,SEARCH($H$3,$B371))</formula>
    </cfRule>
  </conditionalFormatting>
  <conditionalFormatting sqref="G371">
    <cfRule type="expression" dxfId="4533" priority="808">
      <formula>IF(ISBLANK($H$3),0,SEARCH($H$3,$B371))</formula>
    </cfRule>
  </conditionalFormatting>
  <conditionalFormatting sqref="G371">
    <cfRule type="expression" dxfId="4532" priority="809">
      <formula>IF(ISBLANK($H$3),0,SEARCH($H$3,$B371))</formula>
    </cfRule>
  </conditionalFormatting>
  <conditionalFormatting sqref="G371">
    <cfRule type="expression" dxfId="4531" priority="810">
      <formula>IF(ISBLANK($H$3),0,SEARCH($H$3,$B371))</formula>
    </cfRule>
  </conditionalFormatting>
  <conditionalFormatting sqref="G371">
    <cfRule type="expression" dxfId="4530" priority="811">
      <formula>IF(ISBLANK($H$3),0,SEARCH($H$3,$B371))</formula>
    </cfRule>
  </conditionalFormatting>
  <conditionalFormatting sqref="G371">
    <cfRule type="expression" dxfId="4529" priority="812">
      <formula>IF(ISBLANK($H$3),0,SEARCH($H$3,$B371))</formula>
    </cfRule>
  </conditionalFormatting>
  <conditionalFormatting sqref="G371">
    <cfRule type="expression" dxfId="4528" priority="813">
      <formula>IF(ISBLANK($H$3),0,SEARCH($H$3,$B371))</formula>
    </cfRule>
  </conditionalFormatting>
  <conditionalFormatting sqref="G371">
    <cfRule type="expression" dxfId="4527" priority="814">
      <formula>IF(ISBLANK($H$3),0,SEARCH($H$3,$B371))</formula>
    </cfRule>
  </conditionalFormatting>
  <conditionalFormatting sqref="G371">
    <cfRule type="expression" dxfId="4526" priority="815">
      <formula>IF(ISBLANK($H$3),0,SEARCH($H$3,$B371))</formula>
    </cfRule>
  </conditionalFormatting>
  <conditionalFormatting sqref="G371">
    <cfRule type="expression" dxfId="4525" priority="816">
      <formula>IF(ISBLANK($H$3),0,SEARCH($H$3,$B371))</formula>
    </cfRule>
  </conditionalFormatting>
  <conditionalFormatting sqref="G371">
    <cfRule type="expression" dxfId="4524" priority="817">
      <formula>IF(ISBLANK($H$3),0,SEARCH($H$3,$B371))</formula>
    </cfRule>
  </conditionalFormatting>
  <conditionalFormatting sqref="G371">
    <cfRule type="expression" dxfId="4523" priority="818">
      <formula>IF(ISBLANK($H$3),0,SEARCH($H$3,$B371))</formula>
    </cfRule>
  </conditionalFormatting>
  <conditionalFormatting sqref="G371">
    <cfRule type="expression" dxfId="4522" priority="819">
      <formula>IF(ISBLANK($H$3),0,SEARCH($H$3,$B371))</formula>
    </cfRule>
  </conditionalFormatting>
  <conditionalFormatting sqref="G371">
    <cfRule type="expression" dxfId="4521" priority="820">
      <formula>IF(ISBLANK($H$3),0,SEARCH($H$3,$B371))</formula>
    </cfRule>
  </conditionalFormatting>
  <conditionalFormatting sqref="G371">
    <cfRule type="expression" dxfId="4520" priority="821">
      <formula>IF(ISBLANK($H$3),0,SEARCH($H$3,$B371))</formula>
    </cfRule>
  </conditionalFormatting>
  <conditionalFormatting sqref="G371">
    <cfRule type="expression" dxfId="4519" priority="822">
      <formula>IF(ISBLANK($H$3),0,SEARCH($H$3,$B371))</formula>
    </cfRule>
  </conditionalFormatting>
  <conditionalFormatting sqref="G371">
    <cfRule type="expression" dxfId="4518" priority="823">
      <formula>IF(ISBLANK($H$3),0,SEARCH($H$3,$B371))</formula>
    </cfRule>
  </conditionalFormatting>
  <conditionalFormatting sqref="G371">
    <cfRule type="expression" dxfId="4517" priority="824">
      <formula>IF(ISBLANK($H$3),0,SEARCH($H$3,$B371))</formula>
    </cfRule>
  </conditionalFormatting>
  <conditionalFormatting sqref="G371">
    <cfRule type="expression" dxfId="4516" priority="825">
      <formula>IF(ISBLANK($H$3),0,SEARCH($H$3,$B371))</formula>
    </cfRule>
  </conditionalFormatting>
  <conditionalFormatting sqref="G371">
    <cfRule type="expression" dxfId="4515" priority="826">
      <formula>IF(ISBLANK($H$3),0,SEARCH($H$3,$B371))</formula>
    </cfRule>
  </conditionalFormatting>
  <conditionalFormatting sqref="G371">
    <cfRule type="expression" dxfId="4514" priority="827">
      <formula>IF(ISBLANK($H$3),0,SEARCH($H$3,$B371))</formula>
    </cfRule>
  </conditionalFormatting>
  <conditionalFormatting sqref="G371">
    <cfRule type="expression" dxfId="4513" priority="828">
      <formula>IF(ISBLANK($H$3),0,SEARCH($H$3,$B371))</formula>
    </cfRule>
  </conditionalFormatting>
  <conditionalFormatting sqref="G371">
    <cfRule type="expression" dxfId="4512" priority="829">
      <formula>IF(ISBLANK($H$3),0,SEARCH($H$3,$B371))</formula>
    </cfRule>
  </conditionalFormatting>
  <conditionalFormatting sqref="G371">
    <cfRule type="expression" dxfId="4511" priority="830">
      <formula>IF(ISBLANK($H$3),0,SEARCH($H$3,$B371))</formula>
    </cfRule>
  </conditionalFormatting>
  <conditionalFormatting sqref="G371">
    <cfRule type="expression" dxfId="4510" priority="831">
      <formula>IF(ISBLANK($H$3),0,SEARCH($H$3,$B371))</formula>
    </cfRule>
  </conditionalFormatting>
  <conditionalFormatting sqref="G371">
    <cfRule type="expression" dxfId="4509" priority="832">
      <formula>IF(ISBLANK($H$3),0,SEARCH($H$3,$B371))</formula>
    </cfRule>
  </conditionalFormatting>
  <conditionalFormatting sqref="G371">
    <cfRule type="expression" dxfId="4508" priority="833">
      <formula>IF(ISBLANK($H$3),0,SEARCH($H$3,$B371))</formula>
    </cfRule>
  </conditionalFormatting>
  <conditionalFormatting sqref="G371">
    <cfRule type="expression" dxfId="4507" priority="834">
      <formula>IF(ISBLANK($H$3),0,SEARCH($H$3,$B371))</formula>
    </cfRule>
  </conditionalFormatting>
  <conditionalFormatting sqref="G371">
    <cfRule type="expression" dxfId="4506" priority="835">
      <formula>IF(ISBLANK($H$3),0,SEARCH($H$3,$B371))</formula>
    </cfRule>
  </conditionalFormatting>
  <conditionalFormatting sqref="G371">
    <cfRule type="expression" dxfId="4505" priority="836">
      <formula>IF(ISBLANK($H$3),0,SEARCH($H$3,$B371))</formula>
    </cfRule>
  </conditionalFormatting>
  <conditionalFormatting sqref="G371">
    <cfRule type="expression" dxfId="4504" priority="837">
      <formula>IF(ISBLANK($H$3),0,SEARCH($H$3,$B371))</formula>
    </cfRule>
  </conditionalFormatting>
  <conditionalFormatting sqref="G371">
    <cfRule type="expression" dxfId="4503" priority="838">
      <formula>IF(ISBLANK($H$3),0,SEARCH($H$3,$B371))</formula>
    </cfRule>
  </conditionalFormatting>
  <conditionalFormatting sqref="G371">
    <cfRule type="expression" dxfId="4502" priority="839">
      <formula>IF(ISBLANK($H$3),0,SEARCH($H$3,$B371))</formula>
    </cfRule>
  </conditionalFormatting>
  <conditionalFormatting sqref="G371">
    <cfRule type="expression" dxfId="4501" priority="840">
      <formula>IF(ISBLANK($H$3),0,SEARCH($H$3,$B371))</formula>
    </cfRule>
  </conditionalFormatting>
  <conditionalFormatting sqref="G371">
    <cfRule type="expression" dxfId="4500" priority="841">
      <formula>IF(ISBLANK($H$3),0,SEARCH($H$3,$B371))</formula>
    </cfRule>
  </conditionalFormatting>
  <conditionalFormatting sqref="G371">
    <cfRule type="expression" dxfId="4499" priority="842">
      <formula>IF(ISBLANK($H$3),0,SEARCH($H$3,$B371))</formula>
    </cfRule>
  </conditionalFormatting>
  <conditionalFormatting sqref="G371">
    <cfRule type="expression" dxfId="4498" priority="843">
      <formula>IF(ISBLANK($H$3),0,SEARCH($H$3,$B371))</formula>
    </cfRule>
  </conditionalFormatting>
  <conditionalFormatting sqref="G371">
    <cfRule type="expression" dxfId="4497" priority="844">
      <formula>IF(ISBLANK($H$3),0,SEARCH($H$3,$B371))</formula>
    </cfRule>
  </conditionalFormatting>
  <conditionalFormatting sqref="G371">
    <cfRule type="expression" dxfId="4496" priority="845">
      <formula>IF(ISBLANK($H$3),0,SEARCH($H$3,$B371))</formula>
    </cfRule>
  </conditionalFormatting>
  <conditionalFormatting sqref="G371">
    <cfRule type="expression" dxfId="4495" priority="846">
      <formula>IF(ISBLANK($H$3),0,SEARCH($H$3,$B371))</formula>
    </cfRule>
  </conditionalFormatting>
  <conditionalFormatting sqref="G371">
    <cfRule type="expression" dxfId="4494" priority="847">
      <formula>IF(ISBLANK($H$3),0,SEARCH($H$3,$B371))</formula>
    </cfRule>
  </conditionalFormatting>
  <conditionalFormatting sqref="G371">
    <cfRule type="expression" dxfId="4493" priority="848">
      <formula>IF(ISBLANK($H$3),0,SEARCH($H$3,$B371))</formula>
    </cfRule>
  </conditionalFormatting>
  <conditionalFormatting sqref="G371">
    <cfRule type="expression" dxfId="4492" priority="849">
      <formula>IF(ISBLANK($H$3),0,SEARCH($H$3,$B371))</formula>
    </cfRule>
  </conditionalFormatting>
  <conditionalFormatting sqref="G371">
    <cfRule type="expression" dxfId="4491" priority="850">
      <formula>IF(ISBLANK($H$3),0,SEARCH($H$3,$B371))</formula>
    </cfRule>
  </conditionalFormatting>
  <conditionalFormatting sqref="G371">
    <cfRule type="expression" dxfId="4490" priority="851">
      <formula>IF(ISBLANK($H$3),0,SEARCH($H$3,$B371))</formula>
    </cfRule>
  </conditionalFormatting>
  <conditionalFormatting sqref="G371">
    <cfRule type="expression" dxfId="4489" priority="852">
      <formula>IF(ISBLANK($H$3),0,SEARCH($H$3,$B371))</formula>
    </cfRule>
  </conditionalFormatting>
  <conditionalFormatting sqref="G371">
    <cfRule type="expression" dxfId="4488" priority="853">
      <formula>IF(ISBLANK($H$3),0,SEARCH($H$3,$B371))</formula>
    </cfRule>
  </conditionalFormatting>
  <conditionalFormatting sqref="G371">
    <cfRule type="expression" dxfId="4487" priority="854">
      <formula>IF(ISBLANK($H$3),0,SEARCH($H$3,$B371))</formula>
    </cfRule>
  </conditionalFormatting>
  <conditionalFormatting sqref="G371">
    <cfRule type="expression" dxfId="4486" priority="855">
      <formula>IF(ISBLANK($H$3),0,SEARCH($H$3,$B371))</formula>
    </cfRule>
  </conditionalFormatting>
  <conditionalFormatting sqref="G371">
    <cfRule type="expression" dxfId="4485" priority="856">
      <formula>IF(ISBLANK($H$3),0,SEARCH($H$3,$B371))</formula>
    </cfRule>
  </conditionalFormatting>
  <conditionalFormatting sqref="G371">
    <cfRule type="expression" dxfId="4484" priority="857">
      <formula>IF(ISBLANK($H$3),0,SEARCH($H$3,$B371))</formula>
    </cfRule>
  </conditionalFormatting>
  <conditionalFormatting sqref="G371">
    <cfRule type="expression" dxfId="4483" priority="858">
      <formula>IF(ISBLANK($H$3),0,SEARCH($H$3,$B371))</formula>
    </cfRule>
  </conditionalFormatting>
  <conditionalFormatting sqref="G371">
    <cfRule type="expression" dxfId="4482" priority="859">
      <formula>IF(ISBLANK($H$3),0,SEARCH($H$3,$B371))</formula>
    </cfRule>
  </conditionalFormatting>
  <conditionalFormatting sqref="G371">
    <cfRule type="expression" dxfId="4481" priority="860">
      <formula>IF(ISBLANK($H$3),0,SEARCH($H$3,$B371))</formula>
    </cfRule>
  </conditionalFormatting>
  <conditionalFormatting sqref="G371">
    <cfRule type="expression" dxfId="4480" priority="861">
      <formula>IF(ISBLANK($H$3),0,SEARCH($H$3,$B371))</formula>
    </cfRule>
  </conditionalFormatting>
  <conditionalFormatting sqref="G371">
    <cfRule type="expression" dxfId="4479" priority="862">
      <formula>IF(ISBLANK($H$3),0,SEARCH($H$3,$B371))</formula>
    </cfRule>
  </conditionalFormatting>
  <conditionalFormatting sqref="G371">
    <cfRule type="expression" dxfId="4478" priority="863">
      <formula>IF(ISBLANK($H$3),0,SEARCH($H$3,$B371))</formula>
    </cfRule>
  </conditionalFormatting>
  <conditionalFormatting sqref="G371">
    <cfRule type="expression" dxfId="4477" priority="864">
      <formula>IF(ISBLANK($H$3),0,SEARCH($H$3,$B371))</formula>
    </cfRule>
  </conditionalFormatting>
  <conditionalFormatting sqref="G371">
    <cfRule type="expression" dxfId="4476" priority="865">
      <formula>IF(ISBLANK($H$3),0,SEARCH($H$3,$B371))</formula>
    </cfRule>
  </conditionalFormatting>
  <conditionalFormatting sqref="G371">
    <cfRule type="expression" dxfId="4475" priority="866">
      <formula>IF(ISBLANK($H$3),0,SEARCH($H$3,$B371))</formula>
    </cfRule>
  </conditionalFormatting>
  <conditionalFormatting sqref="G371">
    <cfRule type="expression" dxfId="4474" priority="867">
      <formula>IF(ISBLANK($H$3),0,SEARCH($H$3,$B371))</formula>
    </cfRule>
  </conditionalFormatting>
  <conditionalFormatting sqref="G371">
    <cfRule type="expression" dxfId="4473" priority="868">
      <formula>IF(ISBLANK($H$3),0,SEARCH($H$3,$B371))</formula>
    </cfRule>
  </conditionalFormatting>
  <conditionalFormatting sqref="G371">
    <cfRule type="expression" dxfId="4472" priority="869">
      <formula>IF(ISBLANK($H$3),0,SEARCH($H$3,$B371))</formula>
    </cfRule>
  </conditionalFormatting>
  <conditionalFormatting sqref="G371">
    <cfRule type="expression" dxfId="4471" priority="870">
      <formula>IF(ISBLANK($H$3),0,SEARCH($H$3,$B371))</formula>
    </cfRule>
  </conditionalFormatting>
  <conditionalFormatting sqref="G371">
    <cfRule type="expression" dxfId="4470" priority="871">
      <formula>IF(ISBLANK($H$3),0,SEARCH($H$3,$B371))</formula>
    </cfRule>
  </conditionalFormatting>
  <conditionalFormatting sqref="G371">
    <cfRule type="expression" dxfId="4469" priority="872">
      <formula>IF(ISBLANK($H$3),0,SEARCH($H$3,$B371))</formula>
    </cfRule>
  </conditionalFormatting>
  <conditionalFormatting sqref="G371">
    <cfRule type="expression" dxfId="4468" priority="873">
      <formula>IF(ISBLANK($H$3),0,SEARCH($H$3,$B371))</formula>
    </cfRule>
  </conditionalFormatting>
  <conditionalFormatting sqref="G371">
    <cfRule type="expression" dxfId="4467" priority="874">
      <formula>IF(ISBLANK($H$3),0,SEARCH($H$3,$B371))</formula>
    </cfRule>
  </conditionalFormatting>
  <conditionalFormatting sqref="G371">
    <cfRule type="expression" dxfId="4466" priority="875">
      <formula>IF(ISBLANK($H$3),0,SEARCH($H$3,$B371))</formula>
    </cfRule>
  </conditionalFormatting>
  <conditionalFormatting sqref="G371">
    <cfRule type="expression" dxfId="4465" priority="876">
      <formula>IF(ISBLANK($H$3),0,SEARCH($H$3,$B371))</formula>
    </cfRule>
  </conditionalFormatting>
  <conditionalFormatting sqref="G371">
    <cfRule type="expression" dxfId="4464" priority="877">
      <formula>IF(ISBLANK($H$3),0,SEARCH($H$3,$B371))</formula>
    </cfRule>
  </conditionalFormatting>
  <conditionalFormatting sqref="G371">
    <cfRule type="expression" dxfId="4463" priority="878">
      <formula>IF(ISBLANK($H$3),0,SEARCH($H$3,$B371))</formula>
    </cfRule>
  </conditionalFormatting>
  <conditionalFormatting sqref="G371">
    <cfRule type="expression" dxfId="4462" priority="879">
      <formula>IF(ISBLANK($H$3),0,SEARCH($H$3,$B371))</formula>
    </cfRule>
  </conditionalFormatting>
  <conditionalFormatting sqref="G371">
    <cfRule type="expression" dxfId="4461" priority="880">
      <formula>IF(ISBLANK($H$3),0,SEARCH($H$3,$B371))</formula>
    </cfRule>
  </conditionalFormatting>
  <conditionalFormatting sqref="G371">
    <cfRule type="expression" dxfId="4460" priority="881">
      <formula>IF(ISBLANK($H$3),0,SEARCH($H$3,$B371))</formula>
    </cfRule>
  </conditionalFormatting>
  <conditionalFormatting sqref="G371">
    <cfRule type="expression" dxfId="4459" priority="882">
      <formula>IF(ISBLANK($H$3),0,SEARCH($H$3,$B371))</formula>
    </cfRule>
  </conditionalFormatting>
  <conditionalFormatting sqref="G371">
    <cfRule type="expression" dxfId="4458" priority="883">
      <formula>IF(ISBLANK($H$3),0,SEARCH($H$3,$B371))</formula>
    </cfRule>
  </conditionalFormatting>
  <conditionalFormatting sqref="G371">
    <cfRule type="expression" dxfId="4457" priority="884">
      <formula>IF(ISBLANK($H$3),0,SEARCH($H$3,$B371))</formula>
    </cfRule>
  </conditionalFormatting>
  <conditionalFormatting sqref="G371">
    <cfRule type="expression" dxfId="4456" priority="885">
      <formula>IF(ISBLANK($H$3),0,SEARCH($H$3,$B371))</formula>
    </cfRule>
  </conditionalFormatting>
  <conditionalFormatting sqref="G371">
    <cfRule type="expression" dxfId="4455" priority="886">
      <formula>IF(ISBLANK($H$3),0,SEARCH($H$3,$B371))</formula>
    </cfRule>
  </conditionalFormatting>
  <conditionalFormatting sqref="G371">
    <cfRule type="expression" dxfId="4454" priority="887">
      <formula>IF(ISBLANK($H$3),0,SEARCH($H$3,$B371))</formula>
    </cfRule>
  </conditionalFormatting>
  <conditionalFormatting sqref="G371">
    <cfRule type="expression" dxfId="4453" priority="888">
      <formula>IF(ISBLANK($H$3),0,SEARCH($H$3,$B371))</formula>
    </cfRule>
  </conditionalFormatting>
  <conditionalFormatting sqref="G371">
    <cfRule type="expression" dxfId="4452" priority="889">
      <formula>IF(ISBLANK($H$3),0,SEARCH($H$3,$B371))</formula>
    </cfRule>
  </conditionalFormatting>
  <conditionalFormatting sqref="G371">
    <cfRule type="expression" dxfId="4451" priority="890">
      <formula>IF(ISBLANK($H$3),0,SEARCH($H$3,$B371))</formula>
    </cfRule>
  </conditionalFormatting>
  <conditionalFormatting sqref="G371">
    <cfRule type="expression" dxfId="4450" priority="891">
      <formula>IF(ISBLANK($H$3),0,SEARCH($H$3,$B371))</formula>
    </cfRule>
  </conditionalFormatting>
  <conditionalFormatting sqref="G371">
    <cfRule type="expression" dxfId="4449" priority="892">
      <formula>IF(ISBLANK($H$3),0,SEARCH($H$3,$B371))</formula>
    </cfRule>
  </conditionalFormatting>
  <conditionalFormatting sqref="G371">
    <cfRule type="expression" dxfId="4448" priority="893">
      <formula>IF(ISBLANK($H$3),0,SEARCH($H$3,$B371))</formula>
    </cfRule>
  </conditionalFormatting>
  <conditionalFormatting sqref="G371">
    <cfRule type="expression" dxfId="4447" priority="894">
      <formula>IF(ISBLANK($H$3),0,SEARCH($H$3,$B371))</formula>
    </cfRule>
  </conditionalFormatting>
  <conditionalFormatting sqref="G371">
    <cfRule type="expression" dxfId="4446" priority="895">
      <formula>IF(ISBLANK($H$3),0,SEARCH($H$3,$B371))</formula>
    </cfRule>
  </conditionalFormatting>
  <conditionalFormatting sqref="G371">
    <cfRule type="expression" dxfId="4445" priority="896">
      <formula>IF(ISBLANK($H$3),0,SEARCH($H$3,$B371))</formula>
    </cfRule>
  </conditionalFormatting>
  <conditionalFormatting sqref="G371">
    <cfRule type="expression" dxfId="4444" priority="897">
      <formula>IF(ISBLANK($H$3),0,SEARCH($H$3,$B371))</formula>
    </cfRule>
  </conditionalFormatting>
  <conditionalFormatting sqref="G371">
    <cfRule type="expression" dxfId="4443" priority="898">
      <formula>IF(ISBLANK($H$3),0,SEARCH($H$3,$B371))</formula>
    </cfRule>
  </conditionalFormatting>
  <conditionalFormatting sqref="G371">
    <cfRule type="expression" dxfId="4442" priority="899">
      <formula>IF(ISBLANK($H$3),0,SEARCH($H$3,$B371))</formula>
    </cfRule>
  </conditionalFormatting>
  <conditionalFormatting sqref="G371">
    <cfRule type="expression" dxfId="4441" priority="900">
      <formula>IF(ISBLANK($H$3),0,SEARCH($H$3,$B371))</formula>
    </cfRule>
  </conditionalFormatting>
  <conditionalFormatting sqref="G371">
    <cfRule type="expression" dxfId="4440" priority="901">
      <formula>IF(ISBLANK($H$3),0,SEARCH($H$3,$B371))</formula>
    </cfRule>
  </conditionalFormatting>
  <conditionalFormatting sqref="G371">
    <cfRule type="expression" dxfId="4439" priority="902">
      <formula>IF(ISBLANK($H$3),0,SEARCH($H$3,$B371))</formula>
    </cfRule>
  </conditionalFormatting>
  <conditionalFormatting sqref="G371">
    <cfRule type="expression" dxfId="4438" priority="903">
      <formula>IF(ISBLANK($H$3),0,SEARCH($H$3,$B371))</formula>
    </cfRule>
  </conditionalFormatting>
  <conditionalFormatting sqref="G371">
    <cfRule type="expression" dxfId="4437" priority="904">
      <formula>IF(ISBLANK($H$3),0,SEARCH($H$3,$B371))</formula>
    </cfRule>
  </conditionalFormatting>
  <conditionalFormatting sqref="G371">
    <cfRule type="expression" dxfId="4436" priority="905">
      <formula>IF(ISBLANK($H$3),0,SEARCH($H$3,$B371))</formula>
    </cfRule>
  </conditionalFormatting>
  <conditionalFormatting sqref="G371">
    <cfRule type="expression" dxfId="4435" priority="906">
      <formula>IF(ISBLANK($H$3),0,SEARCH($H$3,$B371))</formula>
    </cfRule>
  </conditionalFormatting>
  <conditionalFormatting sqref="G371">
    <cfRule type="expression" dxfId="4434" priority="907">
      <formula>IF(ISBLANK($H$3),0,SEARCH($H$3,$B371))</formula>
    </cfRule>
  </conditionalFormatting>
  <conditionalFormatting sqref="G371">
    <cfRule type="expression" dxfId="4433" priority="908">
      <formula>IF(ISBLANK($H$3),0,SEARCH($H$3,$B371))</formula>
    </cfRule>
  </conditionalFormatting>
  <conditionalFormatting sqref="G371">
    <cfRule type="expression" dxfId="4432" priority="909">
      <formula>IF(ISBLANK($H$3),0,SEARCH($H$3,$B371))</formula>
    </cfRule>
  </conditionalFormatting>
  <conditionalFormatting sqref="G371">
    <cfRule type="expression" dxfId="4431" priority="910">
      <formula>IF(ISBLANK($H$3),0,SEARCH($H$3,$B371))</formula>
    </cfRule>
  </conditionalFormatting>
  <conditionalFormatting sqref="G371">
    <cfRule type="expression" dxfId="4430" priority="911">
      <formula>IF(ISBLANK($H$3),0,SEARCH($H$3,$B371))</formula>
    </cfRule>
  </conditionalFormatting>
  <conditionalFormatting sqref="G371">
    <cfRule type="expression" dxfId="4429" priority="912">
      <formula>IF(ISBLANK($H$3),0,SEARCH($H$3,$B371))</formula>
    </cfRule>
  </conditionalFormatting>
  <conditionalFormatting sqref="G371">
    <cfRule type="expression" dxfId="4428" priority="913">
      <formula>IF(ISBLANK($H$3),0,SEARCH($H$3,$B371))</formula>
    </cfRule>
  </conditionalFormatting>
  <conditionalFormatting sqref="G371">
    <cfRule type="expression" dxfId="4427" priority="914">
      <formula>IF(ISBLANK($H$3),0,SEARCH($H$3,$B371))</formula>
    </cfRule>
  </conditionalFormatting>
  <conditionalFormatting sqref="G371">
    <cfRule type="expression" dxfId="4426" priority="915">
      <formula>IF(ISBLANK($H$3),0,SEARCH($H$3,$B371))</formula>
    </cfRule>
  </conditionalFormatting>
  <conditionalFormatting sqref="G371">
    <cfRule type="expression" dxfId="4425" priority="916">
      <formula>IF(ISBLANK($H$3),0,SEARCH($H$3,$B371))</formula>
    </cfRule>
  </conditionalFormatting>
  <conditionalFormatting sqref="G371">
    <cfRule type="expression" dxfId="4424" priority="917">
      <formula>IF(ISBLANK($H$3),0,SEARCH($H$3,$B371))</formula>
    </cfRule>
  </conditionalFormatting>
  <conditionalFormatting sqref="G371">
    <cfRule type="expression" dxfId="4423" priority="918">
      <formula>IF(ISBLANK($H$3),0,SEARCH($H$3,$B371))</formula>
    </cfRule>
  </conditionalFormatting>
  <conditionalFormatting sqref="G371">
    <cfRule type="expression" dxfId="4422" priority="919">
      <formula>IF(ISBLANK($H$3),0,SEARCH($H$3,$B371))</formula>
    </cfRule>
  </conditionalFormatting>
  <conditionalFormatting sqref="G371">
    <cfRule type="expression" dxfId="4421" priority="920">
      <formula>IF(ISBLANK($H$3),0,SEARCH($H$3,$B371))</formula>
    </cfRule>
  </conditionalFormatting>
  <conditionalFormatting sqref="G371">
    <cfRule type="expression" dxfId="4420" priority="921">
      <formula>IF(ISBLANK($H$3),0,SEARCH($H$3,$B371))</formula>
    </cfRule>
  </conditionalFormatting>
  <conditionalFormatting sqref="G371">
    <cfRule type="expression" dxfId="4419" priority="922">
      <formula>IF(ISBLANK($H$3),0,SEARCH($H$3,$B371))</formula>
    </cfRule>
  </conditionalFormatting>
  <conditionalFormatting sqref="G371">
    <cfRule type="expression" dxfId="4418" priority="923">
      <formula>IF(ISBLANK($H$3),0,SEARCH($H$3,$B371))</formula>
    </cfRule>
  </conditionalFormatting>
  <conditionalFormatting sqref="G371">
    <cfRule type="expression" dxfId="4417" priority="924">
      <formula>IF(ISBLANK($H$3),0,SEARCH($H$3,$B371))</formula>
    </cfRule>
  </conditionalFormatting>
  <conditionalFormatting sqref="G371">
    <cfRule type="expression" dxfId="4416" priority="925">
      <formula>IF(ISBLANK($H$3),0,SEARCH($H$3,$B371))</formula>
    </cfRule>
  </conditionalFormatting>
  <conditionalFormatting sqref="G371">
    <cfRule type="expression" dxfId="4415" priority="926">
      <formula>IF(ISBLANK($H$3),0,SEARCH($H$3,$B371))</formula>
    </cfRule>
  </conditionalFormatting>
  <conditionalFormatting sqref="G371">
    <cfRule type="expression" dxfId="4414" priority="927">
      <formula>IF(ISBLANK($H$3),0,SEARCH($H$3,$B371))</formula>
    </cfRule>
  </conditionalFormatting>
  <conditionalFormatting sqref="G371">
    <cfRule type="expression" dxfId="4413" priority="928">
      <formula>IF(ISBLANK($H$3),0,SEARCH($H$3,$B371))</formula>
    </cfRule>
  </conditionalFormatting>
  <conditionalFormatting sqref="G371">
    <cfRule type="expression" dxfId="4412" priority="929">
      <formula>IF(ISBLANK($H$3),0,SEARCH($H$3,$B371))</formula>
    </cfRule>
  </conditionalFormatting>
  <conditionalFormatting sqref="G371">
    <cfRule type="expression" dxfId="4411" priority="930">
      <formula>IF(ISBLANK($H$3),0,SEARCH($H$3,$B371))</formula>
    </cfRule>
  </conditionalFormatting>
  <conditionalFormatting sqref="G371">
    <cfRule type="expression" dxfId="4410" priority="931">
      <formula>IF(ISBLANK($H$3),0,SEARCH($H$3,$B371))</formula>
    </cfRule>
  </conditionalFormatting>
  <conditionalFormatting sqref="G371">
    <cfRule type="expression" dxfId="4409" priority="932">
      <formula>IF(ISBLANK($H$3),0,SEARCH($H$3,$B371))</formula>
    </cfRule>
  </conditionalFormatting>
  <conditionalFormatting sqref="G371">
    <cfRule type="expression" dxfId="4408" priority="933">
      <formula>IF(ISBLANK($H$3),0,SEARCH($H$3,$B371))</formula>
    </cfRule>
  </conditionalFormatting>
  <conditionalFormatting sqref="G371">
    <cfRule type="expression" dxfId="4407" priority="934">
      <formula>IF(ISBLANK($H$3),0,SEARCH($H$3,$B371))</formula>
    </cfRule>
  </conditionalFormatting>
  <conditionalFormatting sqref="G371">
    <cfRule type="expression" dxfId="4406" priority="935">
      <formula>IF(ISBLANK($H$3),0,SEARCH($H$3,$B371))</formula>
    </cfRule>
  </conditionalFormatting>
  <conditionalFormatting sqref="G371">
    <cfRule type="expression" dxfId="4405" priority="936">
      <formula>IF(ISBLANK($H$3),0,SEARCH($H$3,$B371))</formula>
    </cfRule>
  </conditionalFormatting>
  <conditionalFormatting sqref="G371">
    <cfRule type="expression" dxfId="4404" priority="937">
      <formula>IF(ISBLANK($H$3),0,SEARCH($H$3,$B371))</formula>
    </cfRule>
  </conditionalFormatting>
  <conditionalFormatting sqref="G371">
    <cfRule type="expression" dxfId="4403" priority="938">
      <formula>IF(ISBLANK($H$3),0,SEARCH($H$3,$B371))</formula>
    </cfRule>
  </conditionalFormatting>
  <conditionalFormatting sqref="G371">
    <cfRule type="expression" dxfId="4402" priority="939">
      <formula>IF(ISBLANK($H$3),0,SEARCH($H$3,$B371))</formula>
    </cfRule>
  </conditionalFormatting>
  <conditionalFormatting sqref="G371">
    <cfRule type="expression" dxfId="4401" priority="940">
      <formula>IF(ISBLANK($H$3),0,SEARCH($H$3,$B371))</formula>
    </cfRule>
  </conditionalFormatting>
  <conditionalFormatting sqref="G371">
    <cfRule type="expression" dxfId="4400" priority="941">
      <formula>IF(ISBLANK($H$3),0,SEARCH($H$3,$B371))</formula>
    </cfRule>
  </conditionalFormatting>
  <conditionalFormatting sqref="G371">
    <cfRule type="expression" dxfId="4399" priority="942">
      <formula>IF(ISBLANK($H$3),0,SEARCH($H$3,$B371))</formula>
    </cfRule>
  </conditionalFormatting>
  <conditionalFormatting sqref="G371">
    <cfRule type="expression" dxfId="4398" priority="943">
      <formula>IF(ISBLANK($H$3),0,SEARCH($H$3,$B371))</formula>
    </cfRule>
  </conditionalFormatting>
  <conditionalFormatting sqref="G371">
    <cfRule type="expression" dxfId="4397" priority="944">
      <formula>IF(ISBLANK($H$3),0,SEARCH($H$3,$B371))</formula>
    </cfRule>
  </conditionalFormatting>
  <conditionalFormatting sqref="G371">
    <cfRule type="expression" dxfId="4396" priority="945">
      <formula>IF(ISBLANK($H$3),0,SEARCH($H$3,$B371))</formula>
    </cfRule>
  </conditionalFormatting>
  <conditionalFormatting sqref="G371">
    <cfRule type="expression" dxfId="4395" priority="946">
      <formula>IF(ISBLANK($H$3),0,SEARCH($H$3,$B371))</formula>
    </cfRule>
  </conditionalFormatting>
  <conditionalFormatting sqref="G371">
    <cfRule type="expression" dxfId="4394" priority="947">
      <formula>IF(ISBLANK($H$3),0,SEARCH($H$3,$B371))</formula>
    </cfRule>
  </conditionalFormatting>
  <conditionalFormatting sqref="G371">
    <cfRule type="expression" dxfId="4393" priority="948">
      <formula>IF(ISBLANK($H$3),0,SEARCH($H$3,$B371))</formula>
    </cfRule>
  </conditionalFormatting>
  <conditionalFormatting sqref="G371">
    <cfRule type="expression" dxfId="4392" priority="949">
      <formula>IF(ISBLANK($H$3),0,SEARCH($H$3,$B371))</formula>
    </cfRule>
  </conditionalFormatting>
  <conditionalFormatting sqref="G371">
    <cfRule type="expression" dxfId="4391" priority="950">
      <formula>IF(ISBLANK($H$3),0,SEARCH($H$3,$B371))</formula>
    </cfRule>
  </conditionalFormatting>
  <conditionalFormatting sqref="G371">
    <cfRule type="expression" dxfId="4390" priority="951">
      <formula>IF(ISBLANK($H$3),0,SEARCH($H$3,$B371))</formula>
    </cfRule>
  </conditionalFormatting>
  <conditionalFormatting sqref="G371">
    <cfRule type="expression" dxfId="4389" priority="952">
      <formula>IF(ISBLANK($H$3),0,SEARCH($H$3,$B371))</formula>
    </cfRule>
  </conditionalFormatting>
  <conditionalFormatting sqref="G371">
    <cfRule type="expression" dxfId="4388" priority="953">
      <formula>IF(ISBLANK($H$3),0,SEARCH($H$3,$B371))</formula>
    </cfRule>
  </conditionalFormatting>
  <conditionalFormatting sqref="G371">
    <cfRule type="expression" dxfId="4387" priority="954">
      <formula>IF(ISBLANK($H$3),0,SEARCH($H$3,$B371))</formula>
    </cfRule>
  </conditionalFormatting>
  <conditionalFormatting sqref="G371">
    <cfRule type="expression" dxfId="4386" priority="955">
      <formula>IF(ISBLANK($H$3),0,SEARCH($H$3,$B371))</formula>
    </cfRule>
  </conditionalFormatting>
  <conditionalFormatting sqref="G371">
    <cfRule type="expression" dxfId="4385" priority="956">
      <formula>IF(ISBLANK($H$3),0,SEARCH($H$3,$B371))</formula>
    </cfRule>
  </conditionalFormatting>
  <conditionalFormatting sqref="G371">
    <cfRule type="expression" dxfId="4384" priority="957">
      <formula>IF(ISBLANK($H$3),0,SEARCH($H$3,$B371))</formula>
    </cfRule>
  </conditionalFormatting>
  <conditionalFormatting sqref="G371">
    <cfRule type="expression" dxfId="4383" priority="958">
      <formula>IF(ISBLANK($H$3),0,SEARCH($H$3,$B371))</formula>
    </cfRule>
  </conditionalFormatting>
  <conditionalFormatting sqref="G371">
    <cfRule type="expression" dxfId="4382" priority="959">
      <formula>IF(ISBLANK($H$3),0,SEARCH($H$3,$B371))</formula>
    </cfRule>
  </conditionalFormatting>
  <conditionalFormatting sqref="G371">
    <cfRule type="expression" dxfId="4381" priority="960">
      <formula>IF(ISBLANK($H$3),0,SEARCH($H$3,$B371))</formula>
    </cfRule>
  </conditionalFormatting>
  <conditionalFormatting sqref="G371">
    <cfRule type="expression" dxfId="4380" priority="961">
      <formula>IF(ISBLANK($H$3),0,SEARCH($H$3,$B371))</formula>
    </cfRule>
  </conditionalFormatting>
  <conditionalFormatting sqref="G371">
    <cfRule type="expression" dxfId="4379" priority="962">
      <formula>IF(ISBLANK($H$3),0,SEARCH($H$3,$B371))</formula>
    </cfRule>
  </conditionalFormatting>
  <conditionalFormatting sqref="G371">
    <cfRule type="expression" dxfId="4378" priority="963">
      <formula>IF(ISBLANK($H$3),0,SEARCH($H$3,$B371))</formula>
    </cfRule>
  </conditionalFormatting>
  <conditionalFormatting sqref="G371">
    <cfRule type="expression" dxfId="4377" priority="964">
      <formula>IF(ISBLANK($H$3),0,SEARCH($H$3,$B371))</formula>
    </cfRule>
  </conditionalFormatting>
  <conditionalFormatting sqref="G371">
    <cfRule type="expression" dxfId="4376" priority="965">
      <formula>IF(ISBLANK($H$3),0,SEARCH($H$3,$B371))</formula>
    </cfRule>
  </conditionalFormatting>
  <conditionalFormatting sqref="G371">
    <cfRule type="expression" dxfId="4375" priority="966">
      <formula>IF(ISBLANK($H$3),0,SEARCH($H$3,$B371))</formula>
    </cfRule>
  </conditionalFormatting>
  <conditionalFormatting sqref="G371">
    <cfRule type="expression" dxfId="4374" priority="967">
      <formula>IF(ISBLANK($H$3),0,SEARCH($H$3,$B371))</formula>
    </cfRule>
  </conditionalFormatting>
  <conditionalFormatting sqref="G371">
    <cfRule type="expression" dxfId="4373" priority="968">
      <formula>IF(ISBLANK($H$3),0,SEARCH($H$3,$B371))</formula>
    </cfRule>
  </conditionalFormatting>
  <conditionalFormatting sqref="G371">
    <cfRule type="expression" dxfId="4372" priority="969">
      <formula>IF(ISBLANK($H$3),0,SEARCH($H$3,$B371))</formula>
    </cfRule>
  </conditionalFormatting>
  <conditionalFormatting sqref="G371">
    <cfRule type="expression" dxfId="4371" priority="970">
      <formula>IF(ISBLANK($H$3),0,SEARCH($H$3,$B371))</formula>
    </cfRule>
  </conditionalFormatting>
  <conditionalFormatting sqref="G371">
    <cfRule type="expression" dxfId="4370" priority="971">
      <formula>IF(ISBLANK($H$3),0,SEARCH($H$3,$B371))</formula>
    </cfRule>
  </conditionalFormatting>
  <conditionalFormatting sqref="G371">
    <cfRule type="expression" dxfId="4369" priority="972">
      <formula>IF(ISBLANK($H$3),0,SEARCH($H$3,$B371))</formula>
    </cfRule>
  </conditionalFormatting>
  <conditionalFormatting sqref="G371">
    <cfRule type="expression" dxfId="4368" priority="973">
      <formula>IF(ISBLANK($H$3),0,SEARCH($H$3,$B371))</formula>
    </cfRule>
  </conditionalFormatting>
  <conditionalFormatting sqref="G371">
    <cfRule type="expression" dxfId="4367" priority="974">
      <formula>IF(ISBLANK($H$3),0,SEARCH($H$3,$B371))</formula>
    </cfRule>
  </conditionalFormatting>
  <conditionalFormatting sqref="G371">
    <cfRule type="expression" dxfId="4366" priority="975">
      <formula>IF(ISBLANK($H$3),0,SEARCH($H$3,$B371))</formula>
    </cfRule>
  </conditionalFormatting>
  <conditionalFormatting sqref="G371">
    <cfRule type="expression" dxfId="4365" priority="976">
      <formula>IF(ISBLANK($H$3),0,SEARCH($H$3,$B371))</formula>
    </cfRule>
  </conditionalFormatting>
  <conditionalFormatting sqref="G371">
    <cfRule type="expression" dxfId="4364" priority="977">
      <formula>IF(ISBLANK($H$3),0,SEARCH($H$3,$B371))</formula>
    </cfRule>
  </conditionalFormatting>
  <conditionalFormatting sqref="G371">
    <cfRule type="expression" dxfId="4363" priority="978">
      <formula>IF(ISBLANK($H$3),0,SEARCH($H$3,$B371))</formula>
    </cfRule>
  </conditionalFormatting>
  <conditionalFormatting sqref="G371">
    <cfRule type="expression" dxfId="4362" priority="979">
      <formula>IF(ISBLANK($H$3),0,SEARCH($H$3,$B371))</formula>
    </cfRule>
  </conditionalFormatting>
  <conditionalFormatting sqref="G371">
    <cfRule type="expression" dxfId="4361" priority="980">
      <formula>IF(ISBLANK($H$3),0,SEARCH($H$3,$B371))</formula>
    </cfRule>
  </conditionalFormatting>
  <conditionalFormatting sqref="G371">
    <cfRule type="expression" dxfId="4360" priority="981">
      <formula>IF(ISBLANK($H$3),0,SEARCH($H$3,$B371))</formula>
    </cfRule>
  </conditionalFormatting>
  <conditionalFormatting sqref="G371">
    <cfRule type="expression" dxfId="4359" priority="982">
      <formula>IF(ISBLANK($H$3),0,SEARCH($H$3,$B371))</formula>
    </cfRule>
  </conditionalFormatting>
  <conditionalFormatting sqref="G371">
    <cfRule type="expression" dxfId="4358" priority="983">
      <formula>IF(ISBLANK($H$3),0,SEARCH($H$3,$B371))</formula>
    </cfRule>
  </conditionalFormatting>
  <conditionalFormatting sqref="G371">
    <cfRule type="expression" dxfId="4357" priority="984">
      <formula>IF(ISBLANK($H$3),0,SEARCH($H$3,$B371))</formula>
    </cfRule>
  </conditionalFormatting>
  <conditionalFormatting sqref="G371">
    <cfRule type="expression" dxfId="4356" priority="985">
      <formula>IF(ISBLANK($H$3),0,SEARCH($H$3,$B371))</formula>
    </cfRule>
  </conditionalFormatting>
  <conditionalFormatting sqref="G371">
    <cfRule type="expression" dxfId="4355" priority="986">
      <formula>IF(ISBLANK($H$3),0,SEARCH($H$3,$B371))</formula>
    </cfRule>
  </conditionalFormatting>
  <conditionalFormatting sqref="G371">
    <cfRule type="expression" dxfId="4354" priority="987">
      <formula>IF(ISBLANK($H$3),0,SEARCH($H$3,$B371))</formula>
    </cfRule>
  </conditionalFormatting>
  <conditionalFormatting sqref="G371">
    <cfRule type="expression" dxfId="4353" priority="988">
      <formula>IF(ISBLANK($H$3),0,SEARCH($H$3,$B371))</formula>
    </cfRule>
  </conditionalFormatting>
  <conditionalFormatting sqref="G371">
    <cfRule type="expression" dxfId="4352" priority="989">
      <formula>IF(ISBLANK($H$3),0,SEARCH($H$3,$B371))</formula>
    </cfRule>
  </conditionalFormatting>
  <conditionalFormatting sqref="G371">
    <cfRule type="expression" dxfId="4351" priority="990">
      <formula>IF(ISBLANK($H$3),0,SEARCH($H$3,$B371))</formula>
    </cfRule>
  </conditionalFormatting>
  <conditionalFormatting sqref="G371">
    <cfRule type="expression" dxfId="4350" priority="991">
      <formula>IF(ISBLANK($H$3),0,SEARCH($H$3,$B371))</formula>
    </cfRule>
  </conditionalFormatting>
  <conditionalFormatting sqref="G371">
    <cfRule type="expression" dxfId="4349" priority="992">
      <formula>IF(ISBLANK($H$3),0,SEARCH($H$3,$B371))</formula>
    </cfRule>
  </conditionalFormatting>
  <conditionalFormatting sqref="G371">
    <cfRule type="expression" dxfId="4348" priority="993">
      <formula>IF(ISBLANK($H$3),0,SEARCH($H$3,$B371))</formula>
    </cfRule>
  </conditionalFormatting>
  <conditionalFormatting sqref="G371">
    <cfRule type="expression" dxfId="4347" priority="994">
      <formula>IF(ISBLANK($H$3),0,SEARCH($H$3,$B371))</formula>
    </cfRule>
  </conditionalFormatting>
  <conditionalFormatting sqref="G371">
    <cfRule type="expression" dxfId="4346" priority="995">
      <formula>IF(ISBLANK($H$3),0,SEARCH($H$3,$B371))</formula>
    </cfRule>
  </conditionalFormatting>
  <conditionalFormatting sqref="G371">
    <cfRule type="expression" dxfId="4345" priority="996">
      <formula>IF(ISBLANK($H$3),0,SEARCH($H$3,$B371))</formula>
    </cfRule>
  </conditionalFormatting>
  <conditionalFormatting sqref="G371">
    <cfRule type="expression" dxfId="4344" priority="997">
      <formula>IF(ISBLANK($H$3),0,SEARCH($H$3,$B371))</formula>
    </cfRule>
  </conditionalFormatting>
  <conditionalFormatting sqref="G371">
    <cfRule type="expression" dxfId="4343" priority="998">
      <formula>IF(ISBLANK($H$3),0,SEARCH($H$3,$B371))</formula>
    </cfRule>
  </conditionalFormatting>
  <conditionalFormatting sqref="G371">
    <cfRule type="expression" dxfId="4342" priority="999">
      <formula>IF(ISBLANK($H$3),0,SEARCH($H$3,$B371))</formula>
    </cfRule>
  </conditionalFormatting>
  <conditionalFormatting sqref="G371">
    <cfRule type="expression" dxfId="4341" priority="1000">
      <formula>IF(ISBLANK($H$3),0,SEARCH($H$3,$B371))</formula>
    </cfRule>
  </conditionalFormatting>
  <conditionalFormatting sqref="G371">
    <cfRule type="expression" dxfId="4340" priority="1001">
      <formula>IF(ISBLANK($H$3),0,SEARCH($H$3,$B371))</formula>
    </cfRule>
  </conditionalFormatting>
  <conditionalFormatting sqref="G371">
    <cfRule type="expression" dxfId="4339" priority="1002">
      <formula>IF(ISBLANK($H$3),0,SEARCH($H$3,$B371))</formula>
    </cfRule>
  </conditionalFormatting>
  <conditionalFormatting sqref="G371">
    <cfRule type="expression" dxfId="4338" priority="1003">
      <formula>IF(ISBLANK($H$3),0,SEARCH($H$3,$B371))</formula>
    </cfRule>
  </conditionalFormatting>
  <conditionalFormatting sqref="G371">
    <cfRule type="expression" dxfId="4337" priority="1004">
      <formula>IF(ISBLANK($H$3),0,SEARCH($H$3,$B371))</formula>
    </cfRule>
  </conditionalFormatting>
  <conditionalFormatting sqref="G371">
    <cfRule type="expression" dxfId="4336" priority="1005">
      <formula>IF(ISBLANK($H$3),0,SEARCH($H$3,$B371))</formula>
    </cfRule>
  </conditionalFormatting>
  <conditionalFormatting sqref="G371">
    <cfRule type="expression" dxfId="4335" priority="1006">
      <formula>IF(ISBLANK($H$3),0,SEARCH($H$3,$B371))</formula>
    </cfRule>
  </conditionalFormatting>
  <conditionalFormatting sqref="G371">
    <cfRule type="expression" dxfId="4334" priority="1007">
      <formula>IF(ISBLANK($H$3),0,SEARCH($H$3,$B371))</formula>
    </cfRule>
  </conditionalFormatting>
  <conditionalFormatting sqref="G371">
    <cfRule type="expression" dxfId="4333" priority="1008">
      <formula>IF(ISBLANK($H$3),0,SEARCH($H$3,$B371))</formula>
    </cfRule>
  </conditionalFormatting>
  <conditionalFormatting sqref="G371">
    <cfRule type="expression" dxfId="4332" priority="1009">
      <formula>IF(ISBLANK($H$3),0,SEARCH($H$3,$B371))</formula>
    </cfRule>
  </conditionalFormatting>
  <conditionalFormatting sqref="G371">
    <cfRule type="expression" dxfId="4331" priority="1010">
      <formula>IF(ISBLANK($H$3),0,SEARCH($H$3,$B371))</formula>
    </cfRule>
  </conditionalFormatting>
  <conditionalFormatting sqref="G371">
    <cfRule type="expression" dxfId="4330" priority="1011">
      <formula>IF(ISBLANK($H$3),0,SEARCH($H$3,$B371))</formula>
    </cfRule>
  </conditionalFormatting>
  <conditionalFormatting sqref="G371">
    <cfRule type="expression" dxfId="4329" priority="1012">
      <formula>IF(ISBLANK($H$3),0,SEARCH($H$3,$B371))</formula>
    </cfRule>
  </conditionalFormatting>
  <conditionalFormatting sqref="G371">
    <cfRule type="expression" dxfId="4328" priority="1013">
      <formula>IF(ISBLANK($H$3),0,SEARCH($H$3,$B371))</formula>
    </cfRule>
  </conditionalFormatting>
  <conditionalFormatting sqref="G371">
    <cfRule type="expression" dxfId="4327" priority="1014">
      <formula>IF(ISBLANK($H$3),0,SEARCH($H$3,$B371))</formula>
    </cfRule>
  </conditionalFormatting>
  <conditionalFormatting sqref="G371">
    <cfRule type="expression" dxfId="4326" priority="1015">
      <formula>IF(ISBLANK($H$3),0,SEARCH($H$3,$B371))</formula>
    </cfRule>
  </conditionalFormatting>
  <conditionalFormatting sqref="G371">
    <cfRule type="expression" dxfId="4325" priority="1016">
      <formula>IF(ISBLANK($H$3),0,SEARCH($H$3,$B371))</formula>
    </cfRule>
  </conditionalFormatting>
  <conditionalFormatting sqref="G371">
    <cfRule type="expression" dxfId="4324" priority="1017">
      <formula>IF(ISBLANK($H$3),0,SEARCH($H$3,$B371))</formula>
    </cfRule>
  </conditionalFormatting>
  <conditionalFormatting sqref="G371">
    <cfRule type="expression" dxfId="4323" priority="1018">
      <formula>IF(ISBLANK($H$3),0,SEARCH($H$3,$B371))</formula>
    </cfRule>
  </conditionalFormatting>
  <conditionalFormatting sqref="G371">
    <cfRule type="expression" dxfId="4322" priority="1019">
      <formula>IF(ISBLANK($H$3),0,SEARCH($H$3,$B371))</formula>
    </cfRule>
  </conditionalFormatting>
  <conditionalFormatting sqref="G371">
    <cfRule type="expression" dxfId="4321" priority="1020">
      <formula>IF(ISBLANK($H$3),0,SEARCH($H$3,$B371))</formula>
    </cfRule>
  </conditionalFormatting>
  <conditionalFormatting sqref="G371">
    <cfRule type="expression" dxfId="4320" priority="1021">
      <formula>IF(ISBLANK($H$3),0,SEARCH($H$3,$B371))</formula>
    </cfRule>
  </conditionalFormatting>
  <conditionalFormatting sqref="G371">
    <cfRule type="expression" dxfId="4319" priority="1022">
      <formula>IF(ISBLANK($H$3),0,SEARCH($H$3,$B371))</formula>
    </cfRule>
  </conditionalFormatting>
  <conditionalFormatting sqref="G371">
    <cfRule type="expression" dxfId="4318" priority="1023">
      <formula>IF(ISBLANK($H$3),0,SEARCH($H$3,$B371))</formula>
    </cfRule>
  </conditionalFormatting>
  <conditionalFormatting sqref="G371">
    <cfRule type="expression" dxfId="4317" priority="1024">
      <formula>IF(ISBLANK($H$3),0,SEARCH($H$3,$B372))</formula>
    </cfRule>
  </conditionalFormatting>
  <conditionalFormatting sqref="G371">
    <cfRule type="expression" dxfId="4316" priority="1025">
      <formula>IF(ISBLANK($H$3),0,SEARCH($H$3,$B371))</formula>
    </cfRule>
  </conditionalFormatting>
  <conditionalFormatting sqref="G371">
    <cfRule type="expression" dxfId="4315" priority="1026">
      <formula>IF(ISBLANK($H$3),0,SEARCH($H$3,$B371))</formula>
    </cfRule>
  </conditionalFormatting>
  <conditionalFormatting sqref="G371">
    <cfRule type="expression" dxfId="4314" priority="1027">
      <formula>IF(ISBLANK($H$3),0,SEARCH($H$3,$B371))</formula>
    </cfRule>
  </conditionalFormatting>
  <conditionalFormatting sqref="G371">
    <cfRule type="expression" dxfId="4313" priority="1028">
      <formula>IF(ISBLANK($H$3),0,SEARCH($H$3,$B371))</formula>
    </cfRule>
  </conditionalFormatting>
  <conditionalFormatting sqref="G371">
    <cfRule type="expression" dxfId="4312" priority="1029">
      <formula>IF(ISBLANK($H$3),0,SEARCH($H$3,$B371))</formula>
    </cfRule>
  </conditionalFormatting>
  <conditionalFormatting sqref="G371">
    <cfRule type="expression" dxfId="4311" priority="1030">
      <formula>IF(ISBLANK($H$3),0,SEARCH($H$3,$B371))</formula>
    </cfRule>
  </conditionalFormatting>
  <conditionalFormatting sqref="G371">
    <cfRule type="expression" dxfId="4310" priority="1031">
      <formula>IF(ISBLANK($H$3),0,SEARCH($H$3,$B371))</formula>
    </cfRule>
  </conditionalFormatting>
  <conditionalFormatting sqref="G371">
    <cfRule type="expression" dxfId="4309" priority="1032">
      <formula>IF(ISBLANK($H$3),0,SEARCH($H$3,$B371))</formula>
    </cfRule>
  </conditionalFormatting>
  <conditionalFormatting sqref="G371">
    <cfRule type="expression" dxfId="4308" priority="1033">
      <formula>IF(ISBLANK($H$3),0,SEARCH($H$3,$B371))</formula>
    </cfRule>
  </conditionalFormatting>
  <conditionalFormatting sqref="G371">
    <cfRule type="expression" dxfId="4307" priority="1034">
      <formula>IF(ISBLANK($H$3),0,SEARCH($H$3,$B371))</formula>
    </cfRule>
  </conditionalFormatting>
  <conditionalFormatting sqref="G371">
    <cfRule type="expression" dxfId="4306" priority="1035">
      <formula>IF(ISBLANK($H$3),0,SEARCH($H$3,$B371))</formula>
    </cfRule>
  </conditionalFormatting>
  <conditionalFormatting sqref="G371">
    <cfRule type="expression" dxfId="4305" priority="1036">
      <formula>IF(ISBLANK($H$3),0,SEARCH($H$3,$B371))</formula>
    </cfRule>
  </conditionalFormatting>
  <conditionalFormatting sqref="G371">
    <cfRule type="expression" dxfId="4304" priority="1037">
      <formula>IF(ISBLANK($H$3),0,SEARCH($H$3,$B371))</formula>
    </cfRule>
  </conditionalFormatting>
  <conditionalFormatting sqref="G371">
    <cfRule type="expression" dxfId="4303" priority="1038">
      <formula>IF(ISBLANK($H$3),0,SEARCH($H$3,$B371))</formula>
    </cfRule>
  </conditionalFormatting>
  <conditionalFormatting sqref="G371">
    <cfRule type="expression" dxfId="4302" priority="1039">
      <formula>IF(ISBLANK($H$3),0,SEARCH($H$3,$B371))</formula>
    </cfRule>
  </conditionalFormatting>
  <conditionalFormatting sqref="G371">
    <cfRule type="expression" dxfId="4301" priority="1040">
      <formula>IF(ISBLANK($H$3),0,SEARCH($H$3,$B371))</formula>
    </cfRule>
  </conditionalFormatting>
  <conditionalFormatting sqref="G371">
    <cfRule type="expression" dxfId="4300" priority="1041">
      <formula>IF(ISBLANK($H$3),0,SEARCH($H$3,$B371))</formula>
    </cfRule>
  </conditionalFormatting>
  <conditionalFormatting sqref="G371">
    <cfRule type="expression" dxfId="4299" priority="1042">
      <formula>IF(ISBLANK($H$3),0,SEARCH($H$3,$B371))</formula>
    </cfRule>
  </conditionalFormatting>
  <conditionalFormatting sqref="G371">
    <cfRule type="expression" dxfId="4298" priority="1043">
      <formula>IF(ISBLANK($H$3),0,SEARCH($H$3,$B371))</formula>
    </cfRule>
  </conditionalFormatting>
  <conditionalFormatting sqref="G371">
    <cfRule type="expression" dxfId="4297" priority="1044">
      <formula>IF(ISBLANK($H$3),0,SEARCH($H$3,$B371))</formula>
    </cfRule>
  </conditionalFormatting>
  <conditionalFormatting sqref="G371">
    <cfRule type="expression" dxfId="4296" priority="1045">
      <formula>IF(ISBLANK($H$3),0,SEARCH($H$3,$B371))</formula>
    </cfRule>
  </conditionalFormatting>
  <conditionalFormatting sqref="G371">
    <cfRule type="expression" dxfId="4295" priority="1046">
      <formula>IF(ISBLANK($H$3),0,SEARCH($H$3,$B371))</formula>
    </cfRule>
  </conditionalFormatting>
  <conditionalFormatting sqref="G371">
    <cfRule type="expression" dxfId="4294" priority="1047">
      <formula>IF(ISBLANK($H$3),0,SEARCH($H$3,$B371))</formula>
    </cfRule>
  </conditionalFormatting>
  <conditionalFormatting sqref="G371">
    <cfRule type="expression" dxfId="4293" priority="1048">
      <formula>IF(ISBLANK($H$3),0,SEARCH($H$3,$B371))</formula>
    </cfRule>
  </conditionalFormatting>
  <conditionalFormatting sqref="G371">
    <cfRule type="expression" dxfId="4292" priority="1049">
      <formula>IF(ISBLANK($H$3),0,SEARCH($H$3,$B371))</formula>
    </cfRule>
  </conditionalFormatting>
  <conditionalFormatting sqref="G371">
    <cfRule type="expression" dxfId="4291" priority="1050">
      <formula>IF(ISBLANK($H$3),0,SEARCH($H$3,$B371))</formula>
    </cfRule>
  </conditionalFormatting>
  <conditionalFormatting sqref="G371">
    <cfRule type="expression" dxfId="4290" priority="1051">
      <formula>IF(ISBLANK($H$3),0,SEARCH($H$3,$B371))</formula>
    </cfRule>
  </conditionalFormatting>
  <conditionalFormatting sqref="G371">
    <cfRule type="expression" dxfId="4289" priority="1052">
      <formula>IF(ISBLANK($H$3),0,SEARCH($H$3,$B371))</formula>
    </cfRule>
  </conditionalFormatting>
  <conditionalFormatting sqref="G371">
    <cfRule type="expression" dxfId="4288" priority="1053">
      <formula>IF(ISBLANK($H$3),0,SEARCH($H$3,$B371))</formula>
    </cfRule>
  </conditionalFormatting>
  <conditionalFormatting sqref="G371">
    <cfRule type="expression" dxfId="4287" priority="1054">
      <formula>IF(ISBLANK($H$3),0,SEARCH($H$3,$B371))</formula>
    </cfRule>
  </conditionalFormatting>
  <conditionalFormatting sqref="G371">
    <cfRule type="expression" dxfId="4286" priority="1055">
      <formula>IF(ISBLANK($H$3),0,SEARCH($H$3,$B371))</formula>
    </cfRule>
  </conditionalFormatting>
  <conditionalFormatting sqref="G371">
    <cfRule type="expression" dxfId="4285" priority="1056">
      <formula>IF(ISBLANK($H$3),0,SEARCH($H$3,$B371))</formula>
    </cfRule>
  </conditionalFormatting>
  <conditionalFormatting sqref="G371">
    <cfRule type="expression" dxfId="4284" priority="1057">
      <formula>IF(ISBLANK($H$3),0,SEARCH($H$3,$B371))</formula>
    </cfRule>
  </conditionalFormatting>
  <conditionalFormatting sqref="G371">
    <cfRule type="expression" dxfId="4283" priority="1058">
      <formula>IF(ISBLANK($H$3),0,SEARCH($H$3,$B371))</formula>
    </cfRule>
  </conditionalFormatting>
  <conditionalFormatting sqref="G371">
    <cfRule type="expression" dxfId="4282" priority="1059">
      <formula>IF(ISBLANK($H$3),0,SEARCH($H$3,$B371))</formula>
    </cfRule>
  </conditionalFormatting>
  <conditionalFormatting sqref="G371">
    <cfRule type="expression" dxfId="4281" priority="1060">
      <formula>IF(ISBLANK($H$3),0,SEARCH($H$3,$B371))</formula>
    </cfRule>
  </conditionalFormatting>
  <conditionalFormatting sqref="G371">
    <cfRule type="expression" dxfId="4280" priority="1061">
      <formula>IF(ISBLANK($H$3),0,SEARCH($H$3,$B371))</formula>
    </cfRule>
  </conditionalFormatting>
  <conditionalFormatting sqref="G371">
    <cfRule type="expression" dxfId="4279" priority="1062">
      <formula>IF(ISBLANK($H$3),0,SEARCH($H$3,$B371))</formula>
    </cfRule>
  </conditionalFormatting>
  <conditionalFormatting sqref="G371">
    <cfRule type="expression" dxfId="4278" priority="1063">
      <formula>IF(ISBLANK($H$3),0,SEARCH($H$3,$B371))</formula>
    </cfRule>
  </conditionalFormatting>
  <conditionalFormatting sqref="G371">
    <cfRule type="expression" dxfId="4277" priority="1064">
      <formula>IF(ISBLANK($H$3),0,SEARCH($H$3,$B371))</formula>
    </cfRule>
  </conditionalFormatting>
  <conditionalFormatting sqref="G371">
    <cfRule type="expression" dxfId="4276" priority="1065">
      <formula>IF(ISBLANK($H$3),0,SEARCH($H$3,$B371))</formula>
    </cfRule>
  </conditionalFormatting>
  <conditionalFormatting sqref="G371">
    <cfRule type="expression" dxfId="4275" priority="1066">
      <formula>IF(ISBLANK($H$3),0,SEARCH($H$3,$B371))</formula>
    </cfRule>
  </conditionalFormatting>
  <conditionalFormatting sqref="G371">
    <cfRule type="expression" dxfId="4274" priority="1067">
      <formula>IF(ISBLANK($H$3),0,SEARCH($H$3,$B371))</formula>
    </cfRule>
  </conditionalFormatting>
  <conditionalFormatting sqref="G371">
    <cfRule type="expression" dxfId="4273" priority="1068">
      <formula>IF(ISBLANK($H$3),0,SEARCH($H$3,$B371))</formula>
    </cfRule>
  </conditionalFormatting>
  <conditionalFormatting sqref="G371">
    <cfRule type="expression" dxfId="4272" priority="1069">
      <formula>IF(ISBLANK($H$3),0,SEARCH($H$3,$B371))</formula>
    </cfRule>
  </conditionalFormatting>
  <conditionalFormatting sqref="G371">
    <cfRule type="expression" dxfId="4271" priority="1070">
      <formula>IF(ISBLANK($H$3),0,SEARCH($H$3,$B371))</formula>
    </cfRule>
  </conditionalFormatting>
  <conditionalFormatting sqref="G371">
    <cfRule type="expression" dxfId="4270" priority="1071">
      <formula>IF(ISBLANK($H$3),0,SEARCH($H$3,$B371))</formula>
    </cfRule>
  </conditionalFormatting>
  <conditionalFormatting sqref="G371">
    <cfRule type="expression" dxfId="4269" priority="1072">
      <formula>IF(ISBLANK($H$3),0,SEARCH($H$3,$B371))</formula>
    </cfRule>
  </conditionalFormatting>
  <conditionalFormatting sqref="G371">
    <cfRule type="expression" dxfId="4268" priority="1073">
      <formula>IF(ISBLANK($H$3),0,SEARCH($H$3,$B371))</formula>
    </cfRule>
  </conditionalFormatting>
  <conditionalFormatting sqref="G371">
    <cfRule type="expression" dxfId="4267" priority="1074">
      <formula>IF(ISBLANK($H$3),0,SEARCH($H$3,$B371))</formula>
    </cfRule>
  </conditionalFormatting>
  <conditionalFormatting sqref="G371">
    <cfRule type="expression" dxfId="4266" priority="1075">
      <formula>IF(ISBLANK($H$3),0,SEARCH($H$3,$B371))</formula>
    </cfRule>
  </conditionalFormatting>
  <conditionalFormatting sqref="G371">
    <cfRule type="expression" dxfId="4265" priority="1076">
      <formula>IF(ISBLANK($H$3),0,SEARCH($H$3,$B371))</formula>
    </cfRule>
  </conditionalFormatting>
  <conditionalFormatting sqref="G371">
    <cfRule type="expression" dxfId="4264" priority="1077">
      <formula>IF(ISBLANK($H$3),0,SEARCH($H$3,$B371))</formula>
    </cfRule>
  </conditionalFormatting>
  <conditionalFormatting sqref="G371">
    <cfRule type="expression" dxfId="4263" priority="1078">
      <formula>IF(ISBLANK($H$3),0,SEARCH($H$3,$B371))</formula>
    </cfRule>
  </conditionalFormatting>
  <conditionalFormatting sqref="G371">
    <cfRule type="expression" dxfId="4262" priority="1079">
      <formula>IF(ISBLANK($H$3),0,SEARCH($H$3,$B371))</formula>
    </cfRule>
  </conditionalFormatting>
  <conditionalFormatting sqref="G371">
    <cfRule type="expression" dxfId="4261" priority="1080">
      <formula>IF(ISBLANK($H$3),0,SEARCH($H$3,$B371))</formula>
    </cfRule>
  </conditionalFormatting>
  <conditionalFormatting sqref="G371">
    <cfRule type="expression" dxfId="4260" priority="1081">
      <formula>IF(ISBLANK($H$3),0,SEARCH($H$3,$B371))</formula>
    </cfRule>
  </conditionalFormatting>
  <conditionalFormatting sqref="G371">
    <cfRule type="expression" dxfId="4259" priority="1082">
      <formula>IF(ISBLANK($H$3),0,SEARCH($H$3,$B371))</formula>
    </cfRule>
  </conditionalFormatting>
  <conditionalFormatting sqref="G371">
    <cfRule type="expression" dxfId="4258" priority="1083">
      <formula>IF(ISBLANK($H$3),0,SEARCH($H$3,$B371))</formula>
    </cfRule>
  </conditionalFormatting>
  <conditionalFormatting sqref="G371">
    <cfRule type="expression" dxfId="4257" priority="1084">
      <formula>IF(ISBLANK($H$3),0,SEARCH($H$3,$B371))</formula>
    </cfRule>
  </conditionalFormatting>
  <conditionalFormatting sqref="G371">
    <cfRule type="expression" dxfId="4256" priority="1085">
      <formula>IF(ISBLANK($H$3),0,SEARCH($H$3,$B371))</formula>
    </cfRule>
  </conditionalFormatting>
  <conditionalFormatting sqref="G371">
    <cfRule type="expression" dxfId="4255" priority="1086">
      <formula>IF(ISBLANK($H$3),0,SEARCH($H$3,$B371))</formula>
    </cfRule>
  </conditionalFormatting>
  <conditionalFormatting sqref="G371">
    <cfRule type="expression" dxfId="4254" priority="1087">
      <formula>IF(ISBLANK($H$3),0,SEARCH($H$3,$B371))</formula>
    </cfRule>
  </conditionalFormatting>
  <conditionalFormatting sqref="G371">
    <cfRule type="expression" dxfId="4253" priority="1088">
      <formula>IF(ISBLANK($H$3),0,SEARCH($H$3,$B371))</formula>
    </cfRule>
  </conditionalFormatting>
  <conditionalFormatting sqref="G371">
    <cfRule type="expression" dxfId="4252" priority="1089">
      <formula>IF(ISBLANK($H$3),0,SEARCH($H$3,$B371))</formula>
    </cfRule>
  </conditionalFormatting>
  <conditionalFormatting sqref="G371">
    <cfRule type="expression" dxfId="4251" priority="1090">
      <formula>IF(ISBLANK($H$3),0,SEARCH($H$3,$B371))</formula>
    </cfRule>
  </conditionalFormatting>
  <conditionalFormatting sqref="G371">
    <cfRule type="expression" dxfId="4250" priority="1091">
      <formula>IF(ISBLANK($H$3),0,SEARCH($H$3,$B371))</formula>
    </cfRule>
  </conditionalFormatting>
  <conditionalFormatting sqref="G371">
    <cfRule type="expression" dxfId="4249" priority="1092">
      <formula>IF(ISBLANK($H$3),0,SEARCH($H$3,$B371))</formula>
    </cfRule>
  </conditionalFormatting>
  <conditionalFormatting sqref="G371">
    <cfRule type="expression" dxfId="4248" priority="1093">
      <formula>IF(ISBLANK($H$3),0,SEARCH($H$3,$B371))</formula>
    </cfRule>
  </conditionalFormatting>
  <conditionalFormatting sqref="G371">
    <cfRule type="expression" dxfId="4247" priority="1094">
      <formula>IF(ISBLANK($H$3),0,SEARCH($H$3,$B371))</formula>
    </cfRule>
  </conditionalFormatting>
  <conditionalFormatting sqref="G371">
    <cfRule type="expression" dxfId="4246" priority="1095">
      <formula>IF(ISBLANK($H$3),0,SEARCH($H$3,$B371))</formula>
    </cfRule>
  </conditionalFormatting>
  <conditionalFormatting sqref="G371">
    <cfRule type="expression" dxfId="4245" priority="1096">
      <formula>IF(ISBLANK($H$3),0,SEARCH($H$3,$B371))</formula>
    </cfRule>
  </conditionalFormatting>
  <conditionalFormatting sqref="G371">
    <cfRule type="expression" dxfId="4244" priority="1097">
      <formula>IF(ISBLANK($H$3),0,SEARCH($H$3,$B371))</formula>
    </cfRule>
  </conditionalFormatting>
  <conditionalFormatting sqref="G371">
    <cfRule type="expression" dxfId="4243" priority="1098">
      <formula>IF(ISBLANK($H$3),0,SEARCH($H$3,$B371))</formula>
    </cfRule>
  </conditionalFormatting>
  <conditionalFormatting sqref="G371">
    <cfRule type="expression" dxfId="4242" priority="1099">
      <formula>IF(ISBLANK($H$3),0,SEARCH($H$3,$B371))</formula>
    </cfRule>
  </conditionalFormatting>
  <conditionalFormatting sqref="G371">
    <cfRule type="expression" dxfId="4241" priority="1100">
      <formula>IF(ISBLANK($H$3),0,SEARCH($H$3,$B371))</formula>
    </cfRule>
  </conditionalFormatting>
  <conditionalFormatting sqref="G371">
    <cfRule type="expression" dxfId="4240" priority="1101">
      <formula>IF(ISBLANK($H$3),0,SEARCH($H$3,$B371))</formula>
    </cfRule>
  </conditionalFormatting>
  <conditionalFormatting sqref="G371">
    <cfRule type="expression" dxfId="4239" priority="1102">
      <formula>IF(ISBLANK($H$3),0,SEARCH($H$3,$B371))</formula>
    </cfRule>
  </conditionalFormatting>
  <conditionalFormatting sqref="G371">
    <cfRule type="expression" dxfId="4238" priority="1103">
      <formula>IF(ISBLANK($H$3),0,SEARCH($H$3,$B371))</formula>
    </cfRule>
  </conditionalFormatting>
  <conditionalFormatting sqref="G371">
    <cfRule type="expression" dxfId="4237" priority="1104">
      <formula>IF(ISBLANK($H$3),0,SEARCH($H$3,$B371))</formula>
    </cfRule>
  </conditionalFormatting>
  <conditionalFormatting sqref="G371">
    <cfRule type="expression" dxfId="4236" priority="1105">
      <formula>IF(ISBLANK($H$3),0,SEARCH($H$3,$B371))</formula>
    </cfRule>
  </conditionalFormatting>
  <conditionalFormatting sqref="G371">
    <cfRule type="expression" dxfId="4235" priority="1106">
      <formula>IF(ISBLANK($H$3),0,SEARCH($H$3,$B371))</formula>
    </cfRule>
  </conditionalFormatting>
  <conditionalFormatting sqref="G371">
    <cfRule type="expression" dxfId="4234" priority="1107">
      <formula>IF(ISBLANK($H$3),0,SEARCH($H$3,$B371))</formula>
    </cfRule>
  </conditionalFormatting>
  <conditionalFormatting sqref="G371">
    <cfRule type="expression" dxfId="4233" priority="1108">
      <formula>IF(ISBLANK($H$3),0,SEARCH($H$3,$B371))</formula>
    </cfRule>
  </conditionalFormatting>
  <conditionalFormatting sqref="G371">
    <cfRule type="expression" dxfId="4232" priority="1109">
      <formula>IF(ISBLANK($H$3),0,SEARCH($H$3,$B371))</formula>
    </cfRule>
  </conditionalFormatting>
  <conditionalFormatting sqref="G371">
    <cfRule type="expression" dxfId="4231" priority="1110">
      <formula>IF(ISBLANK($H$3),0,SEARCH($H$3,$B371))</formula>
    </cfRule>
  </conditionalFormatting>
  <conditionalFormatting sqref="G371">
    <cfRule type="expression" dxfId="4230" priority="1111">
      <formula>IF(ISBLANK($H$3),0,SEARCH($H$3,$B371))</formula>
    </cfRule>
  </conditionalFormatting>
  <conditionalFormatting sqref="G371">
    <cfRule type="expression" dxfId="4229" priority="1112">
      <formula>IF(ISBLANK($H$3),0,SEARCH($H$3,$B371))</formula>
    </cfRule>
  </conditionalFormatting>
  <conditionalFormatting sqref="G371">
    <cfRule type="expression" dxfId="4228" priority="1113">
      <formula>IF(ISBLANK($H$3),0,SEARCH($H$3,$B371))</formula>
    </cfRule>
  </conditionalFormatting>
  <conditionalFormatting sqref="G371">
    <cfRule type="expression" dxfId="4227" priority="1114">
      <formula>IF(ISBLANK($H$3),0,SEARCH($H$3,$B371))</formula>
    </cfRule>
  </conditionalFormatting>
  <conditionalFormatting sqref="G371">
    <cfRule type="expression" dxfId="4226" priority="1115">
      <formula>IF(ISBLANK($H$3),0,SEARCH($H$3,$B371))</formula>
    </cfRule>
  </conditionalFormatting>
  <conditionalFormatting sqref="G371">
    <cfRule type="expression" dxfId="4225" priority="1116">
      <formula>IF(ISBLANK($H$3),0,SEARCH($H$3,$B371))</formula>
    </cfRule>
  </conditionalFormatting>
  <conditionalFormatting sqref="G371">
    <cfRule type="expression" dxfId="4224" priority="1117">
      <formula>IF(ISBLANK($H$3),0,SEARCH($H$3,$B371))</formula>
    </cfRule>
  </conditionalFormatting>
  <conditionalFormatting sqref="G371">
    <cfRule type="expression" dxfId="4223" priority="1118">
      <formula>IF(ISBLANK($H$3),0,SEARCH($H$3,$B371))</formula>
    </cfRule>
  </conditionalFormatting>
  <conditionalFormatting sqref="G371">
    <cfRule type="expression" dxfId="4222" priority="1119">
      <formula>IF(ISBLANK($H$3),0,SEARCH($H$3,$B371))</formula>
    </cfRule>
  </conditionalFormatting>
  <conditionalFormatting sqref="G371">
    <cfRule type="expression" dxfId="4221" priority="1120">
      <formula>IF(ISBLANK($H$3),0,SEARCH($H$3,$B371))</formula>
    </cfRule>
  </conditionalFormatting>
  <conditionalFormatting sqref="G371">
    <cfRule type="expression" dxfId="4220" priority="1121">
      <formula>IF(ISBLANK($H$3),0,SEARCH($H$3,$B371))</formula>
    </cfRule>
  </conditionalFormatting>
  <conditionalFormatting sqref="G371">
    <cfRule type="expression" dxfId="4219" priority="1122">
      <formula>IF(ISBLANK($H$3),0,SEARCH($H$3,$B371))</formula>
    </cfRule>
  </conditionalFormatting>
  <conditionalFormatting sqref="G371">
    <cfRule type="expression" dxfId="4218" priority="1123">
      <formula>IF(ISBLANK($H$3),0,SEARCH($H$3,$B371))</formula>
    </cfRule>
  </conditionalFormatting>
  <conditionalFormatting sqref="G371">
    <cfRule type="expression" dxfId="4217" priority="1124">
      <formula>IF(ISBLANK($H$3),0,SEARCH($H$3,$B371))</formula>
    </cfRule>
  </conditionalFormatting>
  <conditionalFormatting sqref="G371">
    <cfRule type="expression" dxfId="4216" priority="1125">
      <formula>IF(ISBLANK($H$3),0,SEARCH($H$3,$B371))</formula>
    </cfRule>
  </conditionalFormatting>
  <conditionalFormatting sqref="G371">
    <cfRule type="expression" dxfId="4215" priority="1126">
      <formula>IF(ISBLANK($H$3),0,SEARCH($H$3,$B371))</formula>
    </cfRule>
  </conditionalFormatting>
  <conditionalFormatting sqref="G371">
    <cfRule type="expression" dxfId="4214" priority="1127">
      <formula>IF(ISBLANK($H$3),0,SEARCH($H$3,$B371))</formula>
    </cfRule>
  </conditionalFormatting>
  <conditionalFormatting sqref="G371">
    <cfRule type="expression" dxfId="4213" priority="1128">
      <formula>IF(ISBLANK($H$3),0,SEARCH($H$3,$B371))</formula>
    </cfRule>
  </conditionalFormatting>
  <conditionalFormatting sqref="G371">
    <cfRule type="expression" dxfId="4212" priority="1129">
      <formula>IF(ISBLANK($H$3),0,SEARCH($H$3,$B371))</formula>
    </cfRule>
  </conditionalFormatting>
  <conditionalFormatting sqref="G371">
    <cfRule type="expression" dxfId="4211" priority="1130">
      <formula>IF(ISBLANK($H$3),0,SEARCH($H$3,$B371))</formula>
    </cfRule>
  </conditionalFormatting>
  <conditionalFormatting sqref="G371">
    <cfRule type="expression" dxfId="4210" priority="1131">
      <formula>IF(ISBLANK($H$3),0,SEARCH($H$3,$B371))</formula>
    </cfRule>
  </conditionalFormatting>
  <conditionalFormatting sqref="G371">
    <cfRule type="expression" dxfId="4209" priority="1132">
      <formula>IF(ISBLANK($H$3),0,SEARCH($H$3,$B371))</formula>
    </cfRule>
  </conditionalFormatting>
  <conditionalFormatting sqref="G371">
    <cfRule type="expression" dxfId="4208" priority="1133">
      <formula>IF(ISBLANK($H$3),0,SEARCH($H$3,$B371))</formula>
    </cfRule>
  </conditionalFormatting>
  <conditionalFormatting sqref="G371">
    <cfRule type="expression" dxfId="4207" priority="1134">
      <formula>IF(ISBLANK($H$3),0,SEARCH($H$3,$B371))</formula>
    </cfRule>
  </conditionalFormatting>
  <conditionalFormatting sqref="G371">
    <cfRule type="expression" dxfId="4206" priority="1135">
      <formula>IF(ISBLANK($H$3),0,SEARCH($H$3,$B371))</formula>
    </cfRule>
  </conditionalFormatting>
  <conditionalFormatting sqref="G371">
    <cfRule type="expression" dxfId="4205" priority="1136">
      <formula>IF(ISBLANK($H$3),0,SEARCH($H$3,$B371))</formula>
    </cfRule>
  </conditionalFormatting>
  <conditionalFormatting sqref="G371">
    <cfRule type="expression" dxfId="4204" priority="1137">
      <formula>IF(ISBLANK($H$3),0,SEARCH($H$3,$B371))</formula>
    </cfRule>
  </conditionalFormatting>
  <conditionalFormatting sqref="G371">
    <cfRule type="expression" dxfId="4203" priority="1138">
      <formula>IF(ISBLANK($H$3),0,SEARCH($H$3,$B371))</formula>
    </cfRule>
  </conditionalFormatting>
  <conditionalFormatting sqref="G371">
    <cfRule type="expression" dxfId="4202" priority="1139">
      <formula>IF(ISBLANK($H$3),0,SEARCH($H$3,$B371))</formula>
    </cfRule>
  </conditionalFormatting>
  <conditionalFormatting sqref="G371">
    <cfRule type="expression" dxfId="4201" priority="1140">
      <formula>IF(ISBLANK($H$3),0,SEARCH($H$3,$B371))</formula>
    </cfRule>
  </conditionalFormatting>
  <conditionalFormatting sqref="G371">
    <cfRule type="expression" dxfId="4200" priority="1141">
      <formula>IF(ISBLANK($H$3),0,SEARCH($H$3,$B371))</formula>
    </cfRule>
  </conditionalFormatting>
  <conditionalFormatting sqref="G371">
    <cfRule type="expression" dxfId="4199" priority="1142">
      <formula>IF(ISBLANK($H$3),0,SEARCH($H$3,$B371))</formula>
    </cfRule>
  </conditionalFormatting>
  <conditionalFormatting sqref="G371">
    <cfRule type="expression" dxfId="4198" priority="1143">
      <formula>IF(ISBLANK($H$3),0,SEARCH($H$3,$B371))</formula>
    </cfRule>
  </conditionalFormatting>
  <conditionalFormatting sqref="G371">
    <cfRule type="expression" dxfId="4197" priority="1144">
      <formula>IF(ISBLANK($H$3),0,SEARCH($H$3,$B371))</formula>
    </cfRule>
  </conditionalFormatting>
  <conditionalFormatting sqref="G371">
    <cfRule type="expression" dxfId="4196" priority="1145">
      <formula>IF(ISBLANK($H$3),0,SEARCH($H$3,$B371))</formula>
    </cfRule>
  </conditionalFormatting>
  <conditionalFormatting sqref="G371">
    <cfRule type="expression" dxfId="4195" priority="1146">
      <formula>IF(ISBLANK($H$3),0,SEARCH($H$3,$B371))</formula>
    </cfRule>
  </conditionalFormatting>
  <conditionalFormatting sqref="G371">
    <cfRule type="expression" dxfId="4194" priority="1147">
      <formula>IF(ISBLANK($H$3),0,SEARCH($H$3,$B371))</formula>
    </cfRule>
  </conditionalFormatting>
  <conditionalFormatting sqref="G371">
    <cfRule type="expression" dxfId="4193" priority="1148">
      <formula>IF(ISBLANK($H$3),0,SEARCH($H$3,$B371))</formula>
    </cfRule>
  </conditionalFormatting>
  <conditionalFormatting sqref="G371">
    <cfRule type="expression" dxfId="4192" priority="1149">
      <formula>IF(ISBLANK($H$3),0,SEARCH($H$3,$B371))</formula>
    </cfRule>
  </conditionalFormatting>
  <conditionalFormatting sqref="G371">
    <cfRule type="expression" dxfId="4191" priority="1150">
      <formula>IF(ISBLANK($H$3),0,SEARCH($H$3,$B371))</formula>
    </cfRule>
  </conditionalFormatting>
  <conditionalFormatting sqref="G371">
    <cfRule type="expression" dxfId="4190" priority="1151">
      <formula>IF(ISBLANK($H$3),0,SEARCH($H$3,$B371))</formula>
    </cfRule>
  </conditionalFormatting>
  <conditionalFormatting sqref="G371">
    <cfRule type="expression" dxfId="4189" priority="1152">
      <formula>IF(ISBLANK($H$3),0,SEARCH($H$3,$B371))</formula>
    </cfRule>
  </conditionalFormatting>
  <conditionalFormatting sqref="G371">
    <cfRule type="expression" dxfId="4188" priority="1153">
      <formula>IF(ISBLANK($H$3),0,SEARCH($H$3,$B371))</formula>
    </cfRule>
  </conditionalFormatting>
  <conditionalFormatting sqref="G371">
    <cfRule type="expression" dxfId="4187" priority="1154">
      <formula>IF(ISBLANK($H$3),0,SEARCH($H$3,$B371))</formula>
    </cfRule>
  </conditionalFormatting>
  <conditionalFormatting sqref="G371">
    <cfRule type="expression" dxfId="4186" priority="1155">
      <formula>IF(ISBLANK($H$3),0,SEARCH($H$3,$B371))</formula>
    </cfRule>
  </conditionalFormatting>
  <conditionalFormatting sqref="G371">
    <cfRule type="expression" dxfId="4185" priority="1156">
      <formula>IF(ISBLANK($H$3),0,SEARCH($H$3,$B371))</formula>
    </cfRule>
  </conditionalFormatting>
  <conditionalFormatting sqref="G371">
    <cfRule type="expression" dxfId="4184" priority="1157">
      <formula>IF(ISBLANK($H$3),0,SEARCH($H$3,$B371))</formula>
    </cfRule>
  </conditionalFormatting>
  <conditionalFormatting sqref="G371">
    <cfRule type="expression" dxfId="4183" priority="1158">
      <formula>IF(ISBLANK($H$3),0,SEARCH($H$3,$B371))</formula>
    </cfRule>
  </conditionalFormatting>
  <conditionalFormatting sqref="G371">
    <cfRule type="expression" dxfId="4182" priority="1159">
      <formula>IF(ISBLANK($H$3),0,SEARCH($H$3,$B371))</formula>
    </cfRule>
  </conditionalFormatting>
  <conditionalFormatting sqref="G371">
    <cfRule type="expression" dxfId="4181" priority="1160">
      <formula>IF(ISBLANK($H$3),0,SEARCH($H$3,$B371))</formula>
    </cfRule>
  </conditionalFormatting>
  <conditionalFormatting sqref="G371">
    <cfRule type="expression" dxfId="4180" priority="1161">
      <formula>IF(ISBLANK($H$3),0,SEARCH($H$3,$B371))</formula>
    </cfRule>
  </conditionalFormatting>
  <conditionalFormatting sqref="G371">
    <cfRule type="expression" dxfId="4179" priority="1162">
      <formula>IF(ISBLANK($H$3),0,SEARCH($H$3,$B371))</formula>
    </cfRule>
  </conditionalFormatting>
  <conditionalFormatting sqref="G371">
    <cfRule type="expression" dxfId="4178" priority="1163">
      <formula>IF(ISBLANK($H$3),0,SEARCH($H$3,$B371))</formula>
    </cfRule>
  </conditionalFormatting>
  <conditionalFormatting sqref="G371">
    <cfRule type="expression" dxfId="4177" priority="1164">
      <formula>IF(ISBLANK($H$3),0,SEARCH($H$3,$B371))</formula>
    </cfRule>
  </conditionalFormatting>
  <conditionalFormatting sqref="G371">
    <cfRule type="expression" dxfId="4176" priority="1165">
      <formula>IF(ISBLANK($H$3),0,SEARCH($H$3,$B371))</formula>
    </cfRule>
  </conditionalFormatting>
  <conditionalFormatting sqref="G371">
    <cfRule type="expression" dxfId="4175" priority="1166">
      <formula>IF(ISBLANK($H$3),0,SEARCH($H$3,$B371))</formula>
    </cfRule>
  </conditionalFormatting>
  <conditionalFormatting sqref="G371">
    <cfRule type="expression" dxfId="4174" priority="1167">
      <formula>IF(ISBLANK($H$3),0,SEARCH($H$3,$B371))</formula>
    </cfRule>
  </conditionalFormatting>
  <conditionalFormatting sqref="G371">
    <cfRule type="expression" dxfId="4173" priority="1168">
      <formula>IF(ISBLANK($H$3),0,SEARCH($H$3,$B371))</formula>
    </cfRule>
  </conditionalFormatting>
  <conditionalFormatting sqref="G371">
    <cfRule type="expression" dxfId="4172" priority="1169">
      <formula>IF(ISBLANK($H$3),0,SEARCH($H$3,$B371))</formula>
    </cfRule>
  </conditionalFormatting>
  <conditionalFormatting sqref="G371">
    <cfRule type="expression" dxfId="4171" priority="1170">
      <formula>IF(ISBLANK($H$3),0,SEARCH($H$3,$B371))</formula>
    </cfRule>
  </conditionalFormatting>
  <conditionalFormatting sqref="G371">
    <cfRule type="expression" dxfId="4170" priority="1171">
      <formula>IF(ISBLANK($H$3),0,SEARCH($H$3,$B371))</formula>
    </cfRule>
  </conditionalFormatting>
  <conditionalFormatting sqref="G371">
    <cfRule type="expression" dxfId="4169" priority="1172">
      <formula>IF(ISBLANK($H$3),0,SEARCH($H$3,$B371))</formula>
    </cfRule>
  </conditionalFormatting>
  <conditionalFormatting sqref="G371">
    <cfRule type="expression" dxfId="4168" priority="1173">
      <formula>IF(ISBLANK($H$3),0,SEARCH($H$3,$B371))</formula>
    </cfRule>
  </conditionalFormatting>
  <conditionalFormatting sqref="G371">
    <cfRule type="expression" dxfId="4167" priority="1174">
      <formula>IF(ISBLANK($H$3),0,SEARCH($H$3,$B371))</formula>
    </cfRule>
  </conditionalFormatting>
  <conditionalFormatting sqref="G371">
    <cfRule type="expression" dxfId="4166" priority="1175">
      <formula>IF(ISBLANK($H$3),0,SEARCH($H$3,$B371))</formula>
    </cfRule>
  </conditionalFormatting>
  <conditionalFormatting sqref="G371">
    <cfRule type="expression" dxfId="4165" priority="1176">
      <formula>IF(ISBLANK($H$3),0,SEARCH($H$3,$B371))</formula>
    </cfRule>
  </conditionalFormatting>
  <conditionalFormatting sqref="G371">
    <cfRule type="expression" dxfId="4164" priority="1177">
      <formula>IF(ISBLANK($H$3),0,SEARCH($H$3,$B371))</formula>
    </cfRule>
  </conditionalFormatting>
  <conditionalFormatting sqref="G371">
    <cfRule type="expression" dxfId="4163" priority="1178">
      <formula>IF(ISBLANK($H$3),0,SEARCH($H$3,$B371))</formula>
    </cfRule>
  </conditionalFormatting>
  <conditionalFormatting sqref="G371">
    <cfRule type="expression" dxfId="4162" priority="1179">
      <formula>IF(ISBLANK($H$3),0,SEARCH($H$3,$B371))</formula>
    </cfRule>
  </conditionalFormatting>
  <conditionalFormatting sqref="G371">
    <cfRule type="expression" dxfId="4161" priority="1180">
      <formula>IF(ISBLANK($H$3),0,SEARCH($H$3,$B371))</formula>
    </cfRule>
  </conditionalFormatting>
  <conditionalFormatting sqref="G371">
    <cfRule type="expression" dxfId="4160" priority="1181">
      <formula>IF(ISBLANK($H$3),0,SEARCH($H$3,$B371))</formula>
    </cfRule>
  </conditionalFormatting>
  <conditionalFormatting sqref="G371">
    <cfRule type="expression" dxfId="4159" priority="1182">
      <formula>IF(ISBLANK($H$3),0,SEARCH($H$3,$B371))</formula>
    </cfRule>
  </conditionalFormatting>
  <conditionalFormatting sqref="G371">
    <cfRule type="expression" dxfId="4158" priority="1183">
      <formula>IF(ISBLANK($H$3),0,SEARCH($H$3,$B371))</formula>
    </cfRule>
  </conditionalFormatting>
  <conditionalFormatting sqref="G371">
    <cfRule type="expression" dxfId="4157" priority="1184">
      <formula>IF(ISBLANK($H$3),0,SEARCH($H$3,$B371))</formula>
    </cfRule>
  </conditionalFormatting>
  <conditionalFormatting sqref="G371">
    <cfRule type="expression" dxfId="4156" priority="1185">
      <formula>IF(ISBLANK($H$3),0,SEARCH($H$3,$B371))</formula>
    </cfRule>
  </conditionalFormatting>
  <conditionalFormatting sqref="G371">
    <cfRule type="expression" dxfId="4155" priority="1186">
      <formula>IF(ISBLANK($H$3),0,SEARCH($H$3,$B371))</formula>
    </cfRule>
  </conditionalFormatting>
  <conditionalFormatting sqref="G371">
    <cfRule type="expression" dxfId="4154" priority="1187">
      <formula>IF(ISBLANK($H$3),0,SEARCH($H$3,$B371))</formula>
    </cfRule>
  </conditionalFormatting>
  <conditionalFormatting sqref="G371">
    <cfRule type="expression" dxfId="4153" priority="1188">
      <formula>IF(ISBLANK($H$3),0,SEARCH($H$3,$B371))</formula>
    </cfRule>
  </conditionalFormatting>
  <conditionalFormatting sqref="G371">
    <cfRule type="expression" dxfId="4152" priority="1189">
      <formula>IF(ISBLANK($H$3),0,SEARCH($H$3,$B371))</formula>
    </cfRule>
  </conditionalFormatting>
  <conditionalFormatting sqref="G371">
    <cfRule type="expression" dxfId="4151" priority="1190">
      <formula>IF(ISBLANK($H$3),0,SEARCH($H$3,$B371))</formula>
    </cfRule>
  </conditionalFormatting>
  <conditionalFormatting sqref="G371">
    <cfRule type="expression" dxfId="4150" priority="1191">
      <formula>IF(ISBLANK($H$3),0,SEARCH($H$3,$B371))</formula>
    </cfRule>
  </conditionalFormatting>
  <conditionalFormatting sqref="G371">
    <cfRule type="expression" dxfId="4149" priority="1192">
      <formula>IF(ISBLANK($H$3),0,SEARCH($H$3,$B371))</formula>
    </cfRule>
  </conditionalFormatting>
  <conditionalFormatting sqref="G371">
    <cfRule type="expression" dxfId="4148" priority="1193">
      <formula>IF(ISBLANK($H$3),0,SEARCH($H$3,$B371))</formula>
    </cfRule>
  </conditionalFormatting>
  <conditionalFormatting sqref="G371">
    <cfRule type="expression" dxfId="4147" priority="1194">
      <formula>IF(ISBLANK($H$3),0,SEARCH($H$3,$B371))</formula>
    </cfRule>
  </conditionalFormatting>
  <conditionalFormatting sqref="G371">
    <cfRule type="expression" dxfId="4146" priority="1195">
      <formula>IF(ISBLANK($H$3),0,SEARCH($H$3,$B371))</formula>
    </cfRule>
  </conditionalFormatting>
  <conditionalFormatting sqref="G371">
    <cfRule type="expression" dxfId="4145" priority="1196">
      <formula>IF(ISBLANK($H$3),0,SEARCH($H$3,$B371))</formula>
    </cfRule>
  </conditionalFormatting>
  <conditionalFormatting sqref="G371">
    <cfRule type="expression" dxfId="4144" priority="1197">
      <formula>IF(ISBLANK($H$3),0,SEARCH($H$3,$B371))</formula>
    </cfRule>
  </conditionalFormatting>
  <conditionalFormatting sqref="G371">
    <cfRule type="expression" dxfId="4143" priority="1198">
      <formula>IF(ISBLANK($H$3),0,SEARCH($H$3,$B371))</formula>
    </cfRule>
  </conditionalFormatting>
  <conditionalFormatting sqref="G371">
    <cfRule type="expression" dxfId="4142" priority="1199">
      <formula>IF(ISBLANK($H$3),0,SEARCH($H$3,$B371))</formula>
    </cfRule>
  </conditionalFormatting>
  <conditionalFormatting sqref="G371">
    <cfRule type="expression" dxfId="4141" priority="1200">
      <formula>IF(ISBLANK($H$3),0,SEARCH($H$3,$B371))</formula>
    </cfRule>
  </conditionalFormatting>
  <conditionalFormatting sqref="G371">
    <cfRule type="expression" dxfId="4140" priority="1201">
      <formula>IF(ISBLANK($H$3),0,SEARCH($H$3,$B371))</formula>
    </cfRule>
  </conditionalFormatting>
  <conditionalFormatting sqref="G371">
    <cfRule type="expression" dxfId="4139" priority="1202">
      <formula>IF(ISBLANK($H$3),0,SEARCH($H$3,$B371))</formula>
    </cfRule>
  </conditionalFormatting>
  <conditionalFormatting sqref="G371">
    <cfRule type="expression" dxfId="4138" priority="1203">
      <formula>IF(ISBLANK($H$3),0,SEARCH($H$3,$B371))</formula>
    </cfRule>
  </conditionalFormatting>
  <conditionalFormatting sqref="G371">
    <cfRule type="expression" dxfId="4137" priority="1204">
      <formula>IF(ISBLANK($H$3),0,SEARCH($H$3,$B371))</formula>
    </cfRule>
  </conditionalFormatting>
  <conditionalFormatting sqref="G371">
    <cfRule type="expression" dxfId="4136" priority="1205">
      <formula>IF(ISBLANK($H$3),0,SEARCH($H$3,$B371))</formula>
    </cfRule>
  </conditionalFormatting>
  <conditionalFormatting sqref="G371">
    <cfRule type="expression" dxfId="4135" priority="1206">
      <formula>IF(ISBLANK($H$3),0,SEARCH($H$3,$B371))</formula>
    </cfRule>
  </conditionalFormatting>
  <conditionalFormatting sqref="G371">
    <cfRule type="expression" dxfId="4134" priority="1207">
      <formula>IF(ISBLANK($H$3),0,SEARCH($H$3,$B371))</formula>
    </cfRule>
  </conditionalFormatting>
  <conditionalFormatting sqref="G371">
    <cfRule type="expression" dxfId="4133" priority="1208">
      <formula>IF(ISBLANK($H$3),0,SEARCH($H$3,$B371))</formula>
    </cfRule>
  </conditionalFormatting>
  <conditionalFormatting sqref="G371">
    <cfRule type="expression" dxfId="4132" priority="1209">
      <formula>IF(ISBLANK($H$3),0,SEARCH($H$3,$B371))</formula>
    </cfRule>
  </conditionalFormatting>
  <conditionalFormatting sqref="G371">
    <cfRule type="expression" dxfId="4131" priority="1210">
      <formula>IF(ISBLANK($H$3),0,SEARCH($H$3,$B371))</formula>
    </cfRule>
  </conditionalFormatting>
  <conditionalFormatting sqref="G371">
    <cfRule type="expression" dxfId="4130" priority="1211">
      <formula>IF(ISBLANK($H$3),0,SEARCH($H$3,$B371))</formula>
    </cfRule>
  </conditionalFormatting>
  <conditionalFormatting sqref="G371">
    <cfRule type="expression" dxfId="4129" priority="1212">
      <formula>IF(ISBLANK($H$3),0,SEARCH($H$3,$B371))</formula>
    </cfRule>
  </conditionalFormatting>
  <conditionalFormatting sqref="G371">
    <cfRule type="expression" dxfId="4128" priority="1213">
      <formula>IF(ISBLANK($H$3),0,SEARCH($H$3,$B371))</formula>
    </cfRule>
  </conditionalFormatting>
  <conditionalFormatting sqref="G371">
    <cfRule type="expression" dxfId="4127" priority="1214">
      <formula>IF(ISBLANK($H$3),0,SEARCH($H$3,$B371))</formula>
    </cfRule>
  </conditionalFormatting>
  <conditionalFormatting sqref="G371">
    <cfRule type="expression" dxfId="4126" priority="1215">
      <formula>IF(ISBLANK($H$3),0,SEARCH($H$3,$B371))</formula>
    </cfRule>
  </conditionalFormatting>
  <conditionalFormatting sqref="G371">
    <cfRule type="expression" dxfId="4125" priority="1216">
      <formula>IF(ISBLANK($H$3),0,SEARCH($H$3,$B371))</formula>
    </cfRule>
  </conditionalFormatting>
  <conditionalFormatting sqref="G371">
    <cfRule type="expression" dxfId="4124" priority="1217">
      <formula>IF(ISBLANK($H$3),0,SEARCH($H$3,$B371))</formula>
    </cfRule>
  </conditionalFormatting>
  <conditionalFormatting sqref="G371">
    <cfRule type="expression" dxfId="4123" priority="1218">
      <formula>IF(ISBLANK($H$3),0,SEARCH($H$3,$B371))</formula>
    </cfRule>
  </conditionalFormatting>
  <conditionalFormatting sqref="G371">
    <cfRule type="expression" dxfId="4122" priority="1219">
      <formula>IF(ISBLANK($H$3),0,SEARCH($H$3,$B371))</formula>
    </cfRule>
  </conditionalFormatting>
  <conditionalFormatting sqref="G371">
    <cfRule type="expression" dxfId="4121" priority="1220">
      <formula>IF(ISBLANK($H$3),0,SEARCH($H$3,$B371))</formula>
    </cfRule>
  </conditionalFormatting>
  <conditionalFormatting sqref="G371">
    <cfRule type="expression" dxfId="4120" priority="1221">
      <formula>IF(ISBLANK($H$3),0,SEARCH($H$3,$B371))</formula>
    </cfRule>
  </conditionalFormatting>
  <conditionalFormatting sqref="G371">
    <cfRule type="expression" dxfId="4119" priority="1222">
      <formula>IF(ISBLANK($H$3),0,SEARCH($H$3,$B371))</formula>
    </cfRule>
  </conditionalFormatting>
  <conditionalFormatting sqref="G371">
    <cfRule type="expression" dxfId="4118" priority="1223">
      <formula>IF(ISBLANK($H$3),0,SEARCH($H$3,$B371))</formula>
    </cfRule>
  </conditionalFormatting>
  <conditionalFormatting sqref="G371">
    <cfRule type="expression" dxfId="4117" priority="1224">
      <formula>IF(ISBLANK($H$3),0,SEARCH($H$3,$B371))</formula>
    </cfRule>
  </conditionalFormatting>
  <conditionalFormatting sqref="G371">
    <cfRule type="expression" dxfId="4116" priority="1225">
      <formula>IF(ISBLANK($H$3),0,SEARCH($H$3,$B371))</formula>
    </cfRule>
  </conditionalFormatting>
  <conditionalFormatting sqref="G371">
    <cfRule type="expression" dxfId="4115" priority="1226">
      <formula>IF(ISBLANK($H$3),0,SEARCH($H$3,$B371))</formula>
    </cfRule>
  </conditionalFormatting>
  <conditionalFormatting sqref="G371">
    <cfRule type="expression" dxfId="4114" priority="1227">
      <formula>IF(ISBLANK($H$3),0,SEARCH($H$3,$B371))</formula>
    </cfRule>
  </conditionalFormatting>
  <conditionalFormatting sqref="G371">
    <cfRule type="expression" dxfId="4113" priority="1228">
      <formula>IF(ISBLANK($H$3),0,SEARCH($H$3,$B371))</formula>
    </cfRule>
  </conditionalFormatting>
  <conditionalFormatting sqref="G371">
    <cfRule type="expression" dxfId="4112" priority="1229">
      <formula>IF(ISBLANK($H$3),0,SEARCH($H$3,$B371))</formula>
    </cfRule>
  </conditionalFormatting>
  <conditionalFormatting sqref="G371">
    <cfRule type="expression" dxfId="4111" priority="1230">
      <formula>IF(ISBLANK($H$3),0,SEARCH($H$3,$B371))</formula>
    </cfRule>
  </conditionalFormatting>
  <conditionalFormatting sqref="G371">
    <cfRule type="expression" dxfId="4110" priority="1231">
      <formula>IF(ISBLANK($H$3),0,SEARCH($H$3,$B371))</formula>
    </cfRule>
  </conditionalFormatting>
  <conditionalFormatting sqref="G371">
    <cfRule type="expression" dxfId="4109" priority="1232">
      <formula>IF(ISBLANK($H$3),0,SEARCH($H$3,$B371))</formula>
    </cfRule>
  </conditionalFormatting>
  <conditionalFormatting sqref="G371">
    <cfRule type="expression" dxfId="4108" priority="1233">
      <formula>IF(ISBLANK($H$3),0,SEARCH($H$3,$B371))</formula>
    </cfRule>
  </conditionalFormatting>
  <conditionalFormatting sqref="G371">
    <cfRule type="expression" dxfId="4107" priority="1234">
      <formula>IF(ISBLANK($H$3),0,SEARCH($H$3,$B371))</formula>
    </cfRule>
  </conditionalFormatting>
  <conditionalFormatting sqref="G371">
    <cfRule type="expression" dxfId="4106" priority="1235">
      <formula>IF(ISBLANK($H$3),0,SEARCH($H$3,$B371))</formula>
    </cfRule>
  </conditionalFormatting>
  <conditionalFormatting sqref="G371">
    <cfRule type="expression" dxfId="4105" priority="1236">
      <formula>IF(ISBLANK($H$3),0,SEARCH($H$3,$B371))</formula>
    </cfRule>
  </conditionalFormatting>
  <conditionalFormatting sqref="G371">
    <cfRule type="expression" dxfId="4104" priority="1237">
      <formula>IF(ISBLANK($H$3),0,SEARCH($H$3,$B371))</formula>
    </cfRule>
  </conditionalFormatting>
  <conditionalFormatting sqref="G371">
    <cfRule type="expression" dxfId="4103" priority="1238">
      <formula>IF(ISBLANK($H$3),0,SEARCH($H$3,$B371))</formula>
    </cfRule>
  </conditionalFormatting>
  <conditionalFormatting sqref="G371">
    <cfRule type="expression" dxfId="4102" priority="1239">
      <formula>IF(ISBLANK($H$3),0,SEARCH($H$3,$B371))</formula>
    </cfRule>
  </conditionalFormatting>
  <conditionalFormatting sqref="G371">
    <cfRule type="expression" dxfId="4101" priority="1240">
      <formula>IF(ISBLANK($H$3),0,SEARCH($H$3,$B371))</formula>
    </cfRule>
  </conditionalFormatting>
  <conditionalFormatting sqref="G371">
    <cfRule type="expression" dxfId="4100" priority="1241">
      <formula>IF(ISBLANK($H$3),0,SEARCH($H$3,$B371))</formula>
    </cfRule>
  </conditionalFormatting>
  <conditionalFormatting sqref="G371">
    <cfRule type="expression" dxfId="4099" priority="1242">
      <formula>IF(ISBLANK($H$3),0,SEARCH($H$3,$B371))</formula>
    </cfRule>
  </conditionalFormatting>
  <conditionalFormatting sqref="G371">
    <cfRule type="expression" dxfId="4098" priority="1243">
      <formula>IF(ISBLANK($H$3),0,SEARCH($H$3,$B371))</formula>
    </cfRule>
  </conditionalFormatting>
  <conditionalFormatting sqref="G371">
    <cfRule type="expression" dxfId="4097" priority="1244">
      <formula>IF(ISBLANK($H$3),0,SEARCH($H$3,#REF!))</formula>
    </cfRule>
  </conditionalFormatting>
  <conditionalFormatting sqref="G371">
    <cfRule type="expression" dxfId="4096" priority="1245">
      <formula>IF(ISBLANK($H$3),0,SEARCH($H$3,#REF!))</formula>
    </cfRule>
  </conditionalFormatting>
  <conditionalFormatting sqref="G371">
    <cfRule type="expression" dxfId="4095" priority="1246">
      <formula>IF(ISBLANK($H$3),0,SEARCH($H$3,#REF!))</formula>
    </cfRule>
  </conditionalFormatting>
  <conditionalFormatting sqref="G371">
    <cfRule type="expression" dxfId="4094" priority="1247">
      <formula>IF(ISBLANK($H$3),0,SEARCH($H$3,#REF!))</formula>
    </cfRule>
  </conditionalFormatting>
  <conditionalFormatting sqref="G371">
    <cfRule type="expression" dxfId="4093" priority="1248">
      <formula>IF(ISBLANK($H$3),0,SEARCH($H$3,#REF!))</formula>
    </cfRule>
  </conditionalFormatting>
  <conditionalFormatting sqref="G371">
    <cfRule type="expression" dxfId="4092" priority="1249">
      <formula>IF(ISBLANK($H$3),0,SEARCH($H$3,$B371))</formula>
    </cfRule>
  </conditionalFormatting>
  <conditionalFormatting sqref="G371">
    <cfRule type="expression" dxfId="4091" priority="1250">
      <formula>IF(ISBLANK($H$3),0,SEARCH($H$3,$B371))</formula>
    </cfRule>
  </conditionalFormatting>
  <conditionalFormatting sqref="G371">
    <cfRule type="expression" dxfId="4090" priority="1251">
      <formula>IF(ISBLANK($H$3),0,SEARCH($H$3,$B371))</formula>
    </cfRule>
  </conditionalFormatting>
  <conditionalFormatting sqref="G371">
    <cfRule type="expression" dxfId="4089" priority="1252">
      <formula>IF(ISBLANK($H$3),0,SEARCH($H$3,$B371))</formula>
    </cfRule>
  </conditionalFormatting>
  <conditionalFormatting sqref="G371">
    <cfRule type="expression" dxfId="4088" priority="1253">
      <formula>IF(ISBLANK($H$3),0,SEARCH($H$3,$B371))</formula>
    </cfRule>
  </conditionalFormatting>
  <conditionalFormatting sqref="G371">
    <cfRule type="expression" dxfId="4087" priority="1254">
      <formula>IF(ISBLANK($H$3),0,SEARCH($H$3,$B371))</formula>
    </cfRule>
  </conditionalFormatting>
  <conditionalFormatting sqref="G371">
    <cfRule type="expression" dxfId="4086" priority="1255">
      <formula>IF(ISBLANK($H$3),0,SEARCH($H$3,$B371))</formula>
    </cfRule>
  </conditionalFormatting>
  <conditionalFormatting sqref="G371">
    <cfRule type="expression" dxfId="4085" priority="1256">
      <formula>IF(ISBLANK($H$3),0,SEARCH($H$3,$B371))</formula>
    </cfRule>
  </conditionalFormatting>
  <conditionalFormatting sqref="G371">
    <cfRule type="expression" dxfId="4084" priority="1257">
      <formula>IF(ISBLANK($H$3),0,SEARCH($H$3,$B371))</formula>
    </cfRule>
  </conditionalFormatting>
  <conditionalFormatting sqref="G371">
    <cfRule type="expression" dxfId="4083" priority="1258">
      <formula>IF(ISBLANK($H$3),0,SEARCH($H$3,$B371))</formula>
    </cfRule>
  </conditionalFormatting>
  <conditionalFormatting sqref="G371">
    <cfRule type="expression" dxfId="4082" priority="1259">
      <formula>IF(ISBLANK($H$3),0,SEARCH($H$3,$B371))</formula>
    </cfRule>
  </conditionalFormatting>
  <conditionalFormatting sqref="G371">
    <cfRule type="expression" dxfId="4081" priority="1260">
      <formula>IF(ISBLANK($H$3),0,SEARCH($H$3,$B371))</formula>
    </cfRule>
  </conditionalFormatting>
  <conditionalFormatting sqref="G371">
    <cfRule type="expression" dxfId="4080" priority="1261">
      <formula>IF(ISBLANK($H$3),0,SEARCH($H$3,$B371))</formula>
    </cfRule>
  </conditionalFormatting>
  <conditionalFormatting sqref="G371">
    <cfRule type="expression" dxfId="4079" priority="1262">
      <formula>IF(ISBLANK($H$3),0,SEARCH($H$3,$B371))</formula>
    </cfRule>
  </conditionalFormatting>
  <conditionalFormatting sqref="G371">
    <cfRule type="expression" dxfId="4078" priority="1263">
      <formula>IF(ISBLANK($H$3),0,SEARCH($H$3,$B371))</formula>
    </cfRule>
  </conditionalFormatting>
  <conditionalFormatting sqref="G371">
    <cfRule type="expression" dxfId="4077" priority="1264">
      <formula>IF(ISBLANK($H$3),0,SEARCH($H$3,$B371))</formula>
    </cfRule>
  </conditionalFormatting>
  <conditionalFormatting sqref="G371">
    <cfRule type="expression" dxfId="4076" priority="1265">
      <formula>IF(ISBLANK($H$3),0,SEARCH($H$3,$B371))</formula>
    </cfRule>
  </conditionalFormatting>
  <conditionalFormatting sqref="G371">
    <cfRule type="expression" dxfId="4075" priority="1266">
      <formula>IF(ISBLANK($H$3),0,SEARCH($H$3,$B371))</formula>
    </cfRule>
  </conditionalFormatting>
  <conditionalFormatting sqref="G371">
    <cfRule type="expression" dxfId="4074" priority="1267">
      <formula>IF(ISBLANK($H$3),0,SEARCH($H$3,$B371))</formula>
    </cfRule>
  </conditionalFormatting>
  <conditionalFormatting sqref="G371">
    <cfRule type="expression" dxfId="4073" priority="1268">
      <formula>IF(ISBLANK($H$3),0,SEARCH($H$3,$B371))</formula>
    </cfRule>
  </conditionalFormatting>
  <conditionalFormatting sqref="G371">
    <cfRule type="expression" dxfId="4072" priority="1269">
      <formula>IF(ISBLANK($H$3),0,SEARCH($H$3,$B371))</formula>
    </cfRule>
  </conditionalFormatting>
  <conditionalFormatting sqref="G371">
    <cfRule type="expression" dxfId="4071" priority="1270">
      <formula>IF(ISBLANK($H$3),0,SEARCH($H$3,$B371))</formula>
    </cfRule>
  </conditionalFormatting>
  <conditionalFormatting sqref="G371">
    <cfRule type="expression" dxfId="4070" priority="1271">
      <formula>IF(ISBLANK($H$3),0,SEARCH($H$3,$B371))</formula>
    </cfRule>
  </conditionalFormatting>
  <conditionalFormatting sqref="G371">
    <cfRule type="expression" dxfId="4069" priority="1272">
      <formula>IF(ISBLANK($H$3),0,SEARCH($H$3,$B371))</formula>
    </cfRule>
  </conditionalFormatting>
  <conditionalFormatting sqref="G371">
    <cfRule type="expression" dxfId="4068" priority="1273">
      <formula>IF(ISBLANK($H$3),0,SEARCH($H$3,$B371))</formula>
    </cfRule>
  </conditionalFormatting>
  <conditionalFormatting sqref="G371">
    <cfRule type="expression" dxfId="4067" priority="1274">
      <formula>IF(ISBLANK($H$3),0,SEARCH($H$3,$B371))</formula>
    </cfRule>
  </conditionalFormatting>
  <conditionalFormatting sqref="G371">
    <cfRule type="expression" dxfId="4066" priority="1275">
      <formula>IF(ISBLANK($H$3),0,SEARCH($H$3,$B371))</formula>
    </cfRule>
  </conditionalFormatting>
  <conditionalFormatting sqref="G371">
    <cfRule type="expression" dxfId="4065" priority="1276">
      <formula>IF(ISBLANK($H$3),0,SEARCH($H$3,$B371))</formula>
    </cfRule>
  </conditionalFormatting>
  <conditionalFormatting sqref="G371">
    <cfRule type="expression" dxfId="4064" priority="1277">
      <formula>IF(ISBLANK($H$3),0,SEARCH($H$3,$B371))</formula>
    </cfRule>
  </conditionalFormatting>
  <conditionalFormatting sqref="G371">
    <cfRule type="expression" dxfId="4063" priority="1278">
      <formula>IF(ISBLANK($H$3),0,SEARCH($H$3,$B371))</formula>
    </cfRule>
  </conditionalFormatting>
  <conditionalFormatting sqref="G371">
    <cfRule type="expression" dxfId="4062" priority="1279">
      <formula>IF(ISBLANK($H$3),0,SEARCH($H$3,$B371))</formula>
    </cfRule>
  </conditionalFormatting>
  <conditionalFormatting sqref="G371">
    <cfRule type="expression" dxfId="4061" priority="1280">
      <formula>IF(ISBLANK($H$3),0,SEARCH($H$3,$B371))</formula>
    </cfRule>
  </conditionalFormatting>
  <conditionalFormatting sqref="G371">
    <cfRule type="expression" dxfId="4060" priority="1281">
      <formula>IF(ISBLANK($H$3),0,SEARCH($H$3,$B371))</formula>
    </cfRule>
  </conditionalFormatting>
  <conditionalFormatting sqref="G371">
    <cfRule type="expression" dxfId="4059" priority="1282">
      <formula>IF(ISBLANK($H$3),0,SEARCH($H$3,$B371))</formula>
    </cfRule>
  </conditionalFormatting>
  <conditionalFormatting sqref="G371">
    <cfRule type="expression" dxfId="4058" priority="1283">
      <formula>IF(ISBLANK($H$3),0,SEARCH($H$3,$B371))</formula>
    </cfRule>
  </conditionalFormatting>
  <conditionalFormatting sqref="G371">
    <cfRule type="expression" dxfId="4057" priority="1284">
      <formula>IF(ISBLANK($H$3),0,SEARCH($H$3,$B371))</formula>
    </cfRule>
  </conditionalFormatting>
  <conditionalFormatting sqref="G371">
    <cfRule type="expression" dxfId="4056" priority="1285">
      <formula>IF(ISBLANK($H$3),0,SEARCH($H$3,$B371))</formula>
    </cfRule>
  </conditionalFormatting>
  <conditionalFormatting sqref="G371">
    <cfRule type="expression" dxfId="4055" priority="1286">
      <formula>IF(ISBLANK($H$3),0,SEARCH($H$3,$B371))</formula>
    </cfRule>
  </conditionalFormatting>
  <conditionalFormatting sqref="G371">
    <cfRule type="expression" dxfId="4054" priority="1287">
      <formula>IF(ISBLANK($H$3),0,SEARCH($H$3,$B371))</formula>
    </cfRule>
  </conditionalFormatting>
  <conditionalFormatting sqref="G371">
    <cfRule type="expression" dxfId="4053" priority="1288">
      <formula>IF(ISBLANK($H$3),0,SEARCH($H$3,$B371))</formula>
    </cfRule>
  </conditionalFormatting>
  <conditionalFormatting sqref="G371">
    <cfRule type="expression" dxfId="4052" priority="1289">
      <formula>IF(ISBLANK($H$3),0,SEARCH($H$3,$B371))</formula>
    </cfRule>
  </conditionalFormatting>
  <conditionalFormatting sqref="G371">
    <cfRule type="expression" dxfId="4051" priority="1290">
      <formula>IF(ISBLANK($H$3),0,SEARCH($H$3,$B371))</formula>
    </cfRule>
  </conditionalFormatting>
  <conditionalFormatting sqref="G371">
    <cfRule type="expression" dxfId="4050" priority="1291">
      <formula>IF(ISBLANK($H$3),0,SEARCH($H$3,$B371))</formula>
    </cfRule>
  </conditionalFormatting>
  <conditionalFormatting sqref="G371">
    <cfRule type="expression" dxfId="4049" priority="1292">
      <formula>IF(ISBLANK($H$3),0,SEARCH($H$3,$B371))</formula>
    </cfRule>
  </conditionalFormatting>
  <conditionalFormatting sqref="G371">
    <cfRule type="expression" dxfId="4048" priority="1293">
      <formula>IF(ISBLANK($H$3),0,SEARCH($H$3,$B371))</formula>
    </cfRule>
  </conditionalFormatting>
  <conditionalFormatting sqref="G371">
    <cfRule type="expression" dxfId="4047" priority="1294">
      <formula>IF(ISBLANK($H$3),0,SEARCH($H$3,$B371))</formula>
    </cfRule>
  </conditionalFormatting>
  <conditionalFormatting sqref="G371">
    <cfRule type="expression" dxfId="4046" priority="1295">
      <formula>IF(ISBLANK($H$3),0,SEARCH($H$3,$B371))</formula>
    </cfRule>
  </conditionalFormatting>
  <conditionalFormatting sqref="G371">
    <cfRule type="expression" dxfId="4045" priority="1296">
      <formula>IF(ISBLANK($H$3),0,SEARCH($H$3,$B371))</formula>
    </cfRule>
  </conditionalFormatting>
  <conditionalFormatting sqref="G371">
    <cfRule type="expression" dxfId="4044" priority="1297">
      <formula>IF(ISBLANK($H$3),0,SEARCH($H$3,$B371))</formula>
    </cfRule>
  </conditionalFormatting>
  <conditionalFormatting sqref="G371">
    <cfRule type="expression" dxfId="4043" priority="1298">
      <formula>IF(ISBLANK($H$3),0,SEARCH($H$3,$B371))</formula>
    </cfRule>
  </conditionalFormatting>
  <conditionalFormatting sqref="G371">
    <cfRule type="expression" dxfId="4042" priority="1299">
      <formula>IF(ISBLANK($H$3),0,SEARCH($H$3,$B371))</formula>
    </cfRule>
  </conditionalFormatting>
  <conditionalFormatting sqref="G371">
    <cfRule type="expression" dxfId="4041" priority="1300">
      <formula>IF(ISBLANK($H$3),0,SEARCH($H$3,$B371))</formula>
    </cfRule>
  </conditionalFormatting>
  <conditionalFormatting sqref="G371">
    <cfRule type="expression" dxfId="4040" priority="1301">
      <formula>IF(ISBLANK($H$3),0,SEARCH($H$3,$B371))</formula>
    </cfRule>
  </conditionalFormatting>
  <conditionalFormatting sqref="G371">
    <cfRule type="expression" dxfId="4039" priority="1302">
      <formula>IF(ISBLANK($H$3),0,SEARCH($H$3,$B371))</formula>
    </cfRule>
  </conditionalFormatting>
  <conditionalFormatting sqref="G371">
    <cfRule type="expression" dxfId="4038" priority="1303">
      <formula>IF(ISBLANK($H$3),0,SEARCH($H$3,$B371))</formula>
    </cfRule>
  </conditionalFormatting>
  <conditionalFormatting sqref="G371">
    <cfRule type="expression" dxfId="4037" priority="1304">
      <formula>IF(ISBLANK($H$3),0,SEARCH($H$3,$B371))</formula>
    </cfRule>
  </conditionalFormatting>
  <conditionalFormatting sqref="G371">
    <cfRule type="expression" dxfId="4036" priority="1305">
      <formula>IF(ISBLANK($H$3),0,SEARCH($H$3,$B371))</formula>
    </cfRule>
  </conditionalFormatting>
  <conditionalFormatting sqref="G371">
    <cfRule type="expression" dxfId="4035" priority="1306">
      <formula>IF(ISBLANK($H$3),0,SEARCH($H$3,$B371))</formula>
    </cfRule>
  </conditionalFormatting>
  <conditionalFormatting sqref="G371">
    <cfRule type="expression" dxfId="4034" priority="1307">
      <formula>IF(ISBLANK($H$3),0,SEARCH($H$3,$B371))</formula>
    </cfRule>
  </conditionalFormatting>
  <conditionalFormatting sqref="G371">
    <cfRule type="expression" dxfId="4033" priority="1308">
      <formula>IF(ISBLANK($H$3),0,SEARCH($H$3,$B371))</formula>
    </cfRule>
  </conditionalFormatting>
  <conditionalFormatting sqref="G371">
    <cfRule type="expression" dxfId="4032" priority="1309">
      <formula>IF(ISBLANK($H$3),0,SEARCH($H$3,$B371))</formula>
    </cfRule>
  </conditionalFormatting>
  <conditionalFormatting sqref="G371">
    <cfRule type="expression" dxfId="4031" priority="1310">
      <formula>IF(ISBLANK($H$3),0,SEARCH($H$3,$B371))</formula>
    </cfRule>
  </conditionalFormatting>
  <conditionalFormatting sqref="G371">
    <cfRule type="expression" dxfId="4030" priority="1311">
      <formula>IF(ISBLANK($H$3),0,SEARCH($H$3,$B371))</formula>
    </cfRule>
  </conditionalFormatting>
  <conditionalFormatting sqref="G371">
    <cfRule type="expression" dxfId="4029" priority="1312">
      <formula>IF(ISBLANK($H$3),0,SEARCH($H$3,$B371))</formula>
    </cfRule>
  </conditionalFormatting>
  <conditionalFormatting sqref="G371">
    <cfRule type="expression" dxfId="4028" priority="1313">
      <formula>IF(ISBLANK($H$3),0,SEARCH($H$3,$B371))</formula>
    </cfRule>
  </conditionalFormatting>
  <conditionalFormatting sqref="G371">
    <cfRule type="expression" dxfId="4027" priority="1314">
      <formula>IF(ISBLANK($H$3),0,SEARCH($H$3,$B371))</formula>
    </cfRule>
  </conditionalFormatting>
  <conditionalFormatting sqref="G371">
    <cfRule type="expression" dxfId="4026" priority="1315">
      <formula>IF(ISBLANK($H$3),0,SEARCH($H$3,$B371))</formula>
    </cfRule>
  </conditionalFormatting>
  <conditionalFormatting sqref="G371">
    <cfRule type="expression" dxfId="4025" priority="1316">
      <formula>IF(ISBLANK($H$3),0,SEARCH($H$3,$B371))</formula>
    </cfRule>
  </conditionalFormatting>
  <conditionalFormatting sqref="G371">
    <cfRule type="expression" dxfId="4024" priority="1317">
      <formula>IF(ISBLANK($H$3),0,SEARCH($H$3,$B371))</formula>
    </cfRule>
  </conditionalFormatting>
  <conditionalFormatting sqref="G371">
    <cfRule type="expression" dxfId="4023" priority="1318">
      <formula>IF(ISBLANK($H$3),0,SEARCH($H$3,$B371))</formula>
    </cfRule>
  </conditionalFormatting>
  <conditionalFormatting sqref="G371">
    <cfRule type="expression" dxfId="4022" priority="1319">
      <formula>IF(ISBLANK($H$3),0,SEARCH($H$3,$B371))</formula>
    </cfRule>
  </conditionalFormatting>
  <conditionalFormatting sqref="G371">
    <cfRule type="expression" dxfId="4021" priority="1320">
      <formula>IF(ISBLANK($H$3),0,SEARCH($H$3,$B371))</formula>
    </cfRule>
  </conditionalFormatting>
  <conditionalFormatting sqref="G371">
    <cfRule type="expression" dxfId="4020" priority="1321">
      <formula>IF(ISBLANK($H$3),0,SEARCH($H$3,$B371))</formula>
    </cfRule>
  </conditionalFormatting>
  <conditionalFormatting sqref="G371">
    <cfRule type="expression" dxfId="4019" priority="1322">
      <formula>IF(ISBLANK($H$3),0,SEARCH($H$3,$B371))</formula>
    </cfRule>
  </conditionalFormatting>
  <conditionalFormatting sqref="G371">
    <cfRule type="expression" dxfId="4018" priority="1323">
      <formula>IF(ISBLANK($H$3),0,SEARCH($H$3,$B371))</formula>
    </cfRule>
  </conditionalFormatting>
  <conditionalFormatting sqref="G371">
    <cfRule type="expression" dxfId="4017" priority="1324">
      <formula>IF(ISBLANK($H$3),0,SEARCH($H$3,$B371))</formula>
    </cfRule>
  </conditionalFormatting>
  <conditionalFormatting sqref="G371">
    <cfRule type="expression" dxfId="4016" priority="1325">
      <formula>IF(ISBLANK($H$3),0,SEARCH($H$3,$B371))</formula>
    </cfRule>
  </conditionalFormatting>
  <conditionalFormatting sqref="G371">
    <cfRule type="expression" dxfId="4015" priority="1326">
      <formula>IF(ISBLANK($H$3),0,SEARCH($H$3,$B371))</formula>
    </cfRule>
  </conditionalFormatting>
  <conditionalFormatting sqref="G371">
    <cfRule type="expression" dxfId="4014" priority="1327">
      <formula>IF(ISBLANK($H$3),0,SEARCH($H$3,$B371))</formula>
    </cfRule>
  </conditionalFormatting>
  <conditionalFormatting sqref="G371">
    <cfRule type="expression" dxfId="4013" priority="1328">
      <formula>IF(ISBLANK($H$3),0,SEARCH($H$3,$B371))</formula>
    </cfRule>
  </conditionalFormatting>
  <conditionalFormatting sqref="G371">
    <cfRule type="expression" dxfId="4012" priority="1329">
      <formula>IF(ISBLANK($H$3),0,SEARCH($H$3,$B371))</formula>
    </cfRule>
  </conditionalFormatting>
  <conditionalFormatting sqref="G371">
    <cfRule type="expression" dxfId="4011" priority="1330">
      <formula>IF(ISBLANK($H$3),0,SEARCH($H$3,$B371))</formula>
    </cfRule>
  </conditionalFormatting>
  <conditionalFormatting sqref="G371">
    <cfRule type="expression" dxfId="4010" priority="1331">
      <formula>IF(ISBLANK($H$3),0,SEARCH($H$3,$B371))</formula>
    </cfRule>
  </conditionalFormatting>
  <conditionalFormatting sqref="G371">
    <cfRule type="expression" dxfId="4009" priority="1332">
      <formula>IF(ISBLANK($H$3),0,SEARCH($H$3,$B371))</formula>
    </cfRule>
  </conditionalFormatting>
  <conditionalFormatting sqref="G371">
    <cfRule type="expression" dxfId="4008" priority="1333">
      <formula>IF(ISBLANK($H$3),0,SEARCH($H$3,$B371))</formula>
    </cfRule>
  </conditionalFormatting>
  <conditionalFormatting sqref="G371">
    <cfRule type="expression" dxfId="4007" priority="1334">
      <formula>IF(ISBLANK($H$3),0,SEARCH($H$3,$B371))</formula>
    </cfRule>
  </conditionalFormatting>
  <conditionalFormatting sqref="G371">
    <cfRule type="expression" dxfId="4006" priority="1335">
      <formula>IF(ISBLANK($H$3),0,SEARCH($H$3,$B371))</formula>
    </cfRule>
  </conditionalFormatting>
  <conditionalFormatting sqref="G371">
    <cfRule type="expression" dxfId="4005" priority="1336">
      <formula>IF(ISBLANK($H$3),0,SEARCH($H$3,$B371))</formula>
    </cfRule>
  </conditionalFormatting>
  <conditionalFormatting sqref="G371">
    <cfRule type="expression" dxfId="4004" priority="1337">
      <formula>IF(ISBLANK($H$3),0,SEARCH($H$3,$B371))</formula>
    </cfRule>
  </conditionalFormatting>
  <conditionalFormatting sqref="G371">
    <cfRule type="expression" dxfId="4003" priority="1338">
      <formula>IF(ISBLANK($H$3),0,SEARCH($H$3,$B371))</formula>
    </cfRule>
  </conditionalFormatting>
  <conditionalFormatting sqref="G371">
    <cfRule type="expression" dxfId="4002" priority="1339">
      <formula>IF(ISBLANK($H$3),0,SEARCH($H$3,$B371))</formula>
    </cfRule>
  </conditionalFormatting>
  <conditionalFormatting sqref="G371">
    <cfRule type="expression" dxfId="4001" priority="1340">
      <formula>IF(ISBLANK($H$3),0,SEARCH($H$3,$B371))</formula>
    </cfRule>
  </conditionalFormatting>
  <conditionalFormatting sqref="G371">
    <cfRule type="expression" dxfId="4000" priority="1341">
      <formula>IF(ISBLANK($H$3),0,SEARCH($H$3,$B371))</formula>
    </cfRule>
  </conditionalFormatting>
  <conditionalFormatting sqref="G371">
    <cfRule type="expression" dxfId="3999" priority="1342">
      <formula>IF(ISBLANK($H$3),0,SEARCH($H$3,$B371))</formula>
    </cfRule>
  </conditionalFormatting>
  <conditionalFormatting sqref="G371">
    <cfRule type="expression" dxfId="3998" priority="1343">
      <formula>IF(ISBLANK($H$3),0,SEARCH($H$3,$B371))</formula>
    </cfRule>
  </conditionalFormatting>
  <conditionalFormatting sqref="G371">
    <cfRule type="expression" dxfId="3997" priority="1344">
      <formula>IF(ISBLANK($H$3),0,SEARCH($H$3,$B371))</formula>
    </cfRule>
  </conditionalFormatting>
  <conditionalFormatting sqref="G371">
    <cfRule type="expression" dxfId="3996" priority="1345">
      <formula>IF(ISBLANK($H$3),0,SEARCH($H$3,$B371))</formula>
    </cfRule>
  </conditionalFormatting>
  <conditionalFormatting sqref="G371">
    <cfRule type="expression" dxfId="3995" priority="1346">
      <formula>IF(ISBLANK($H$3),0,SEARCH($H$3,$B371))</formula>
    </cfRule>
  </conditionalFormatting>
  <conditionalFormatting sqref="G371">
    <cfRule type="expression" dxfId="3994" priority="1347">
      <formula>IF(ISBLANK($H$3),0,SEARCH($H$3,$B371))</formula>
    </cfRule>
  </conditionalFormatting>
  <conditionalFormatting sqref="G371">
    <cfRule type="expression" dxfId="3993" priority="1348">
      <formula>IF(ISBLANK($H$3),0,SEARCH($H$3,$B371))</formula>
    </cfRule>
  </conditionalFormatting>
  <conditionalFormatting sqref="G371">
    <cfRule type="expression" dxfId="3992" priority="1349">
      <formula>IF(ISBLANK($H$3),0,SEARCH($H$3,$B371))</formula>
    </cfRule>
  </conditionalFormatting>
  <conditionalFormatting sqref="G371">
    <cfRule type="expression" dxfId="3991" priority="1350">
      <formula>IF(ISBLANK($H$3),0,SEARCH($H$3,$B371))</formula>
    </cfRule>
  </conditionalFormatting>
  <conditionalFormatting sqref="G371">
    <cfRule type="expression" dxfId="3990" priority="1351">
      <formula>IF(ISBLANK($H$3),0,SEARCH($H$3,$B371))</formula>
    </cfRule>
  </conditionalFormatting>
  <conditionalFormatting sqref="G371">
    <cfRule type="expression" dxfId="3989" priority="1352">
      <formula>IF(ISBLANK($H$3),0,SEARCH($H$3,$B371))</formula>
    </cfRule>
  </conditionalFormatting>
  <conditionalFormatting sqref="G371">
    <cfRule type="expression" dxfId="3988" priority="1353">
      <formula>IF(ISBLANK($H$3),0,SEARCH($H$3,$B371))</formula>
    </cfRule>
  </conditionalFormatting>
  <conditionalFormatting sqref="G371">
    <cfRule type="expression" dxfId="3987" priority="1354">
      <formula>IF(ISBLANK($H$3),0,SEARCH($H$3,$B371))</formula>
    </cfRule>
  </conditionalFormatting>
  <conditionalFormatting sqref="G371">
    <cfRule type="expression" dxfId="3986" priority="1355">
      <formula>IF(ISBLANK($H$3),0,SEARCH($H$3,$B371))</formula>
    </cfRule>
  </conditionalFormatting>
  <conditionalFormatting sqref="G371">
    <cfRule type="expression" dxfId="3985" priority="1356">
      <formula>IF(ISBLANK($H$3),0,SEARCH($H$3,$B371))</formula>
    </cfRule>
  </conditionalFormatting>
  <conditionalFormatting sqref="G371">
    <cfRule type="expression" dxfId="3984" priority="1357">
      <formula>IF(ISBLANK($H$3),0,SEARCH($H$3,$B371))</formula>
    </cfRule>
  </conditionalFormatting>
  <conditionalFormatting sqref="G371">
    <cfRule type="expression" dxfId="3983" priority="1358">
      <formula>IF(ISBLANK($H$3),0,SEARCH($H$3,$B371))</formula>
    </cfRule>
  </conditionalFormatting>
  <conditionalFormatting sqref="G371">
    <cfRule type="expression" dxfId="3982" priority="1359">
      <formula>IF(ISBLANK($H$3),0,SEARCH($H$3,$B371))</formula>
    </cfRule>
  </conditionalFormatting>
  <conditionalFormatting sqref="G371">
    <cfRule type="expression" dxfId="3981" priority="1360">
      <formula>IF(ISBLANK($H$3),0,SEARCH($H$3,$B371))</formula>
    </cfRule>
  </conditionalFormatting>
  <conditionalFormatting sqref="G371">
    <cfRule type="expression" dxfId="3980" priority="1361">
      <formula>IF(ISBLANK($H$3),0,SEARCH($H$3,$B371))</formula>
    </cfRule>
  </conditionalFormatting>
  <conditionalFormatting sqref="G371">
    <cfRule type="expression" dxfId="3979" priority="1362">
      <formula>IF(ISBLANK($H$3),0,SEARCH($H$3,$B371))</formula>
    </cfRule>
  </conditionalFormatting>
  <conditionalFormatting sqref="G371">
    <cfRule type="expression" dxfId="3978" priority="1363">
      <formula>IF(ISBLANK($H$3),0,SEARCH($H$3,$B371))</formula>
    </cfRule>
  </conditionalFormatting>
  <conditionalFormatting sqref="G371">
    <cfRule type="expression" dxfId="3977" priority="1364">
      <formula>IF(ISBLANK($H$3),0,SEARCH($H$3,$B371))</formula>
    </cfRule>
  </conditionalFormatting>
  <conditionalFormatting sqref="G371">
    <cfRule type="expression" dxfId="3976" priority="1365">
      <formula>IF(ISBLANK($H$3),0,SEARCH($H$3,$B371))</formula>
    </cfRule>
  </conditionalFormatting>
  <conditionalFormatting sqref="G371">
    <cfRule type="expression" dxfId="3975" priority="1366">
      <formula>IF(ISBLANK($H$3),0,SEARCH($H$3,$B371))</formula>
    </cfRule>
  </conditionalFormatting>
  <conditionalFormatting sqref="G371">
    <cfRule type="expression" dxfId="3974" priority="1367">
      <formula>IF(ISBLANK($H$3),0,SEARCH($H$3,$B371))</formula>
    </cfRule>
  </conditionalFormatting>
  <conditionalFormatting sqref="G371">
    <cfRule type="expression" dxfId="3973" priority="1368">
      <formula>IF(ISBLANK($H$3),0,SEARCH($H$3,$B371))</formula>
    </cfRule>
  </conditionalFormatting>
  <conditionalFormatting sqref="G371">
    <cfRule type="expression" dxfId="3972" priority="1369">
      <formula>IF(ISBLANK($H$3),0,SEARCH($H$3,$B371))</formula>
    </cfRule>
  </conditionalFormatting>
  <conditionalFormatting sqref="G371">
    <cfRule type="expression" dxfId="3971" priority="1370">
      <formula>IF(ISBLANK($H$3),0,SEARCH($H$3,$B371))</formula>
    </cfRule>
  </conditionalFormatting>
  <conditionalFormatting sqref="G371">
    <cfRule type="expression" dxfId="3970" priority="1371">
      <formula>IF(ISBLANK($H$3),0,SEARCH($H$3,$B371))</formula>
    </cfRule>
  </conditionalFormatting>
  <conditionalFormatting sqref="G371">
    <cfRule type="expression" dxfId="3969" priority="1372">
      <formula>IF(ISBLANK($H$3),0,SEARCH($H$3,$B371))</formula>
    </cfRule>
  </conditionalFormatting>
  <conditionalFormatting sqref="G371">
    <cfRule type="expression" dxfId="3968" priority="1373">
      <formula>IF(ISBLANK($H$3),0,SEARCH($H$3,$B371))</formula>
    </cfRule>
  </conditionalFormatting>
  <conditionalFormatting sqref="G371">
    <cfRule type="expression" dxfId="3967" priority="1374">
      <formula>IF(ISBLANK($H$3),0,SEARCH($H$3,$B371))</formula>
    </cfRule>
  </conditionalFormatting>
  <conditionalFormatting sqref="G371">
    <cfRule type="expression" dxfId="3966" priority="1375">
      <formula>IF(ISBLANK($H$3),0,SEARCH($H$3,$B371))</formula>
    </cfRule>
  </conditionalFormatting>
  <conditionalFormatting sqref="G371">
    <cfRule type="expression" dxfId="3965" priority="1376">
      <formula>IF(ISBLANK($H$3),0,SEARCH($H$3,$B371))</formula>
    </cfRule>
  </conditionalFormatting>
  <conditionalFormatting sqref="G371">
    <cfRule type="expression" dxfId="3964" priority="1377">
      <formula>IF(ISBLANK($H$3),0,SEARCH($H$3,$B371))</formula>
    </cfRule>
  </conditionalFormatting>
  <conditionalFormatting sqref="G371">
    <cfRule type="expression" dxfId="3963" priority="1378">
      <formula>IF(ISBLANK($H$3),0,SEARCH($H$3,$B371))</formula>
    </cfRule>
  </conditionalFormatting>
  <conditionalFormatting sqref="G371">
    <cfRule type="expression" dxfId="3962" priority="1379">
      <formula>IF(ISBLANK($H$3),0,SEARCH($H$3,$B371))</formula>
    </cfRule>
  </conditionalFormatting>
  <conditionalFormatting sqref="G371">
    <cfRule type="expression" dxfId="3961" priority="1380">
      <formula>IF(ISBLANK($H$3),0,SEARCH($H$3,$B371))</formula>
    </cfRule>
  </conditionalFormatting>
  <conditionalFormatting sqref="G371">
    <cfRule type="expression" dxfId="3960" priority="1381">
      <formula>IF(ISBLANK($H$3),0,SEARCH($H$3,$B371))</formula>
    </cfRule>
  </conditionalFormatting>
  <conditionalFormatting sqref="G371">
    <cfRule type="expression" dxfId="3959" priority="1382">
      <formula>IF(ISBLANK($H$3),0,SEARCH($H$3,$B371))</formula>
    </cfRule>
  </conditionalFormatting>
  <conditionalFormatting sqref="G371">
    <cfRule type="expression" dxfId="3958" priority="1383">
      <formula>IF(ISBLANK($H$3),0,SEARCH($H$3,$B371))</formula>
    </cfRule>
  </conditionalFormatting>
  <conditionalFormatting sqref="G371">
    <cfRule type="expression" dxfId="3957" priority="1384">
      <formula>IF(ISBLANK($H$3),0,SEARCH($H$3,$B371))</formula>
    </cfRule>
  </conditionalFormatting>
  <conditionalFormatting sqref="G371">
    <cfRule type="expression" dxfId="3956" priority="1385">
      <formula>IF(ISBLANK($H$3),0,SEARCH($H$3,$B371))</formula>
    </cfRule>
  </conditionalFormatting>
  <conditionalFormatting sqref="G371">
    <cfRule type="expression" dxfId="3955" priority="1386">
      <formula>IF(ISBLANK($H$3),0,SEARCH($H$3,$B371))</formula>
    </cfRule>
  </conditionalFormatting>
  <conditionalFormatting sqref="G371">
    <cfRule type="expression" dxfId="3954" priority="1387">
      <formula>IF(ISBLANK($H$3),0,SEARCH($H$3,$B371))</formula>
    </cfRule>
  </conditionalFormatting>
  <conditionalFormatting sqref="G371">
    <cfRule type="expression" dxfId="3953" priority="1388">
      <formula>IF(ISBLANK($H$3),0,SEARCH($H$3,$B371))</formula>
    </cfRule>
  </conditionalFormatting>
  <conditionalFormatting sqref="G371">
    <cfRule type="expression" dxfId="3952" priority="1389">
      <formula>IF(ISBLANK($H$3),0,SEARCH($H$3,$B371))</formula>
    </cfRule>
  </conditionalFormatting>
  <conditionalFormatting sqref="G371">
    <cfRule type="expression" dxfId="3951" priority="1390">
      <formula>IF(ISBLANK($H$3),0,SEARCH($H$3,$B371))</formula>
    </cfRule>
  </conditionalFormatting>
  <conditionalFormatting sqref="G371">
    <cfRule type="expression" dxfId="3950" priority="1391">
      <formula>IF(ISBLANK($H$3),0,SEARCH($H$3,$B371))</formula>
    </cfRule>
  </conditionalFormatting>
  <conditionalFormatting sqref="G371">
    <cfRule type="expression" dxfId="3949" priority="1392">
      <formula>IF(ISBLANK($H$3),0,SEARCH($H$3,$B371))</formula>
    </cfRule>
  </conditionalFormatting>
  <conditionalFormatting sqref="G371">
    <cfRule type="expression" dxfId="3948" priority="1393">
      <formula>IF(ISBLANK($H$3),0,SEARCH($H$3,$B371))</formula>
    </cfRule>
  </conditionalFormatting>
  <conditionalFormatting sqref="G371">
    <cfRule type="expression" dxfId="3947" priority="1394">
      <formula>IF(ISBLANK($H$3),0,SEARCH($H$3,$B371))</formula>
    </cfRule>
  </conditionalFormatting>
  <conditionalFormatting sqref="G371">
    <cfRule type="expression" dxfId="3946" priority="1395">
      <formula>IF(ISBLANK($H$3),0,SEARCH($H$3,$B371))</formula>
    </cfRule>
  </conditionalFormatting>
  <conditionalFormatting sqref="G371">
    <cfRule type="expression" dxfId="3945" priority="1396">
      <formula>IF(ISBLANK($H$3),0,SEARCH($H$3,$B371))</formula>
    </cfRule>
  </conditionalFormatting>
  <conditionalFormatting sqref="G371">
    <cfRule type="expression" dxfId="3944" priority="1397">
      <formula>IF(ISBLANK($H$3),0,SEARCH($H$3,$B371))</formula>
    </cfRule>
  </conditionalFormatting>
  <conditionalFormatting sqref="G371">
    <cfRule type="expression" dxfId="3943" priority="1398">
      <formula>IF(ISBLANK($H$3),0,SEARCH($H$3,$B371))</formula>
    </cfRule>
  </conditionalFormatting>
  <conditionalFormatting sqref="G371">
    <cfRule type="expression" dxfId="3942" priority="1399">
      <formula>IF(ISBLANK($H$3),0,SEARCH($H$3,$B371))</formula>
    </cfRule>
  </conditionalFormatting>
  <conditionalFormatting sqref="G371">
    <cfRule type="expression" dxfId="3941" priority="1400">
      <formula>IF(ISBLANK($H$3),0,SEARCH($H$3,$B371))</formula>
    </cfRule>
  </conditionalFormatting>
  <conditionalFormatting sqref="G371">
    <cfRule type="expression" dxfId="3940" priority="1401">
      <formula>IF(ISBLANK($H$3),0,SEARCH($H$3,$B371))</formula>
    </cfRule>
  </conditionalFormatting>
  <conditionalFormatting sqref="G371">
    <cfRule type="expression" dxfId="3939" priority="1402">
      <formula>IF(ISBLANK($H$3),0,SEARCH($H$3,$B371))</formula>
    </cfRule>
  </conditionalFormatting>
  <conditionalFormatting sqref="G371">
    <cfRule type="expression" dxfId="3938" priority="1403">
      <formula>IF(ISBLANK($H$3),0,SEARCH($H$3,$B371))</formula>
    </cfRule>
  </conditionalFormatting>
  <conditionalFormatting sqref="G371">
    <cfRule type="expression" dxfId="3937" priority="1404">
      <formula>IF(ISBLANK($H$3),0,SEARCH($H$3,$B371))</formula>
    </cfRule>
  </conditionalFormatting>
  <conditionalFormatting sqref="G371">
    <cfRule type="expression" dxfId="3936" priority="1405">
      <formula>IF(ISBLANK($H$3),0,SEARCH($H$3,$B371))</formula>
    </cfRule>
  </conditionalFormatting>
  <conditionalFormatting sqref="G371">
    <cfRule type="expression" dxfId="3935" priority="1406">
      <formula>IF(ISBLANK($H$3),0,SEARCH($H$3,$B371))</formula>
    </cfRule>
  </conditionalFormatting>
  <conditionalFormatting sqref="G371">
    <cfRule type="expression" dxfId="3934" priority="1407">
      <formula>IF(ISBLANK($H$3),0,SEARCH($H$3,$B371))</formula>
    </cfRule>
  </conditionalFormatting>
  <conditionalFormatting sqref="G371">
    <cfRule type="expression" dxfId="3933" priority="1408">
      <formula>IF(ISBLANK($H$3),0,SEARCH($H$3,$B371))</formula>
    </cfRule>
  </conditionalFormatting>
  <conditionalFormatting sqref="G371">
    <cfRule type="expression" dxfId="3932" priority="1409">
      <formula>IF(ISBLANK($H$3),0,SEARCH($H$3,$B371))</formula>
    </cfRule>
  </conditionalFormatting>
  <conditionalFormatting sqref="G371">
    <cfRule type="expression" dxfId="3931" priority="1410">
      <formula>IF(ISBLANK($H$3),0,SEARCH($H$3,$B371))</formula>
    </cfRule>
  </conditionalFormatting>
  <conditionalFormatting sqref="G371">
    <cfRule type="expression" dxfId="3930" priority="1411">
      <formula>IF(ISBLANK($H$3),0,SEARCH($H$3,$B371))</formula>
    </cfRule>
  </conditionalFormatting>
  <conditionalFormatting sqref="G371">
    <cfRule type="expression" dxfId="3929" priority="1412">
      <formula>IF(ISBLANK($H$3),0,SEARCH($H$3,$B371))</formula>
    </cfRule>
  </conditionalFormatting>
  <conditionalFormatting sqref="G371">
    <cfRule type="expression" dxfId="3928" priority="1413">
      <formula>IF(ISBLANK($H$3),0,SEARCH($H$3,$B371))</formula>
    </cfRule>
  </conditionalFormatting>
  <conditionalFormatting sqref="G371">
    <cfRule type="expression" dxfId="3927" priority="1414">
      <formula>IF(ISBLANK($H$3),0,SEARCH($H$3,$B371))</formula>
    </cfRule>
  </conditionalFormatting>
  <conditionalFormatting sqref="G371">
    <cfRule type="expression" dxfId="3926" priority="1415">
      <formula>IF(ISBLANK($H$3),0,SEARCH($H$3,$B371))</formula>
    </cfRule>
  </conditionalFormatting>
  <conditionalFormatting sqref="G371">
    <cfRule type="expression" dxfId="3925" priority="1416">
      <formula>IF(ISBLANK($H$3),0,SEARCH($H$3,$B371))</formula>
    </cfRule>
  </conditionalFormatting>
  <conditionalFormatting sqref="G371">
    <cfRule type="expression" dxfId="3924" priority="1417">
      <formula>IF(ISBLANK($H$3),0,SEARCH($H$3,$B371))</formula>
    </cfRule>
  </conditionalFormatting>
  <conditionalFormatting sqref="G371">
    <cfRule type="expression" dxfId="3923" priority="1418">
      <formula>IF(ISBLANK($H$3),0,SEARCH($H$3,$B371))</formula>
    </cfRule>
  </conditionalFormatting>
  <conditionalFormatting sqref="G371">
    <cfRule type="expression" dxfId="3922" priority="1419">
      <formula>IF(ISBLANK($H$3),0,SEARCH($H$3,$B371))</formula>
    </cfRule>
  </conditionalFormatting>
  <conditionalFormatting sqref="G371">
    <cfRule type="expression" dxfId="3921" priority="1420">
      <formula>IF(ISBLANK($H$3),0,SEARCH($H$3,$B371))</formula>
    </cfRule>
  </conditionalFormatting>
  <conditionalFormatting sqref="G371">
    <cfRule type="expression" dxfId="3920" priority="1421">
      <formula>IF(ISBLANK($H$3),0,SEARCH($H$3,$B371))</formula>
    </cfRule>
  </conditionalFormatting>
  <conditionalFormatting sqref="G371">
    <cfRule type="expression" dxfId="3919" priority="1422">
      <formula>IF(ISBLANK($H$3),0,SEARCH($H$3,$B371))</formula>
    </cfRule>
  </conditionalFormatting>
  <conditionalFormatting sqref="G371">
    <cfRule type="expression" dxfId="3918" priority="1423">
      <formula>IF(ISBLANK($H$3),0,SEARCH($H$3,$B371))</formula>
    </cfRule>
  </conditionalFormatting>
  <conditionalFormatting sqref="G371">
    <cfRule type="expression" dxfId="3917" priority="1424">
      <formula>IF(ISBLANK($H$3),0,SEARCH($H$3,$B371))</formula>
    </cfRule>
  </conditionalFormatting>
  <conditionalFormatting sqref="G371">
    <cfRule type="expression" dxfId="3916" priority="1425">
      <formula>IF(ISBLANK($H$3),0,SEARCH($H$3,$B371))</formula>
    </cfRule>
  </conditionalFormatting>
  <conditionalFormatting sqref="G371">
    <cfRule type="expression" dxfId="3915" priority="1426">
      <formula>IF(ISBLANK($H$3),0,SEARCH($H$3,$B371))</formula>
    </cfRule>
  </conditionalFormatting>
  <conditionalFormatting sqref="G371">
    <cfRule type="expression" dxfId="3914" priority="1427">
      <formula>IF(ISBLANK($H$3),0,SEARCH($H$3,$B371))</formula>
    </cfRule>
  </conditionalFormatting>
  <conditionalFormatting sqref="G371">
    <cfRule type="expression" dxfId="3913" priority="1428">
      <formula>IF(ISBLANK($H$3),0,SEARCH($H$3,$B371))</formula>
    </cfRule>
  </conditionalFormatting>
  <conditionalFormatting sqref="G371">
    <cfRule type="expression" dxfId="3912" priority="1429">
      <formula>IF(ISBLANK($H$3),0,SEARCH($H$3,$B371))</formula>
    </cfRule>
  </conditionalFormatting>
  <conditionalFormatting sqref="G371">
    <cfRule type="expression" dxfId="3911" priority="1430">
      <formula>IF(ISBLANK($H$3),0,SEARCH($H$3,$B371))</formula>
    </cfRule>
  </conditionalFormatting>
  <conditionalFormatting sqref="G371">
    <cfRule type="expression" dxfId="3910" priority="1431">
      <formula>IF(ISBLANK($H$3),0,SEARCH($H$3,$B371))</formula>
    </cfRule>
  </conditionalFormatting>
  <conditionalFormatting sqref="G371">
    <cfRule type="expression" dxfId="3909" priority="1432">
      <formula>IF(ISBLANK($H$3),0,SEARCH($H$3,$B371))</formula>
    </cfRule>
  </conditionalFormatting>
  <conditionalFormatting sqref="G371">
    <cfRule type="expression" dxfId="3908" priority="1433">
      <formula>IF(ISBLANK($H$3),0,SEARCH($H$3,$B371))</formula>
    </cfRule>
  </conditionalFormatting>
  <conditionalFormatting sqref="G371">
    <cfRule type="expression" dxfId="3907" priority="1434">
      <formula>IF(ISBLANK($H$3),0,SEARCH($H$3,$B371))</formula>
    </cfRule>
  </conditionalFormatting>
  <conditionalFormatting sqref="G371">
    <cfRule type="expression" dxfId="3906" priority="1435">
      <formula>IF(ISBLANK($H$3),0,SEARCH($H$3,$B371))</formula>
    </cfRule>
  </conditionalFormatting>
  <conditionalFormatting sqref="G371">
    <cfRule type="expression" dxfId="3905" priority="1436">
      <formula>IF(ISBLANK($H$3),0,SEARCH($H$3,$B371))</formula>
    </cfRule>
  </conditionalFormatting>
  <conditionalFormatting sqref="G371">
    <cfRule type="expression" dxfId="3904" priority="1437">
      <formula>IF(ISBLANK($H$3),0,SEARCH($H$3,$B371))</formula>
    </cfRule>
  </conditionalFormatting>
  <conditionalFormatting sqref="G371">
    <cfRule type="expression" dxfId="3903" priority="1438">
      <formula>IF(ISBLANK($H$3),0,SEARCH($H$3,$B371))</formula>
    </cfRule>
  </conditionalFormatting>
  <conditionalFormatting sqref="G371">
    <cfRule type="expression" dxfId="3902" priority="1439">
      <formula>IF(ISBLANK($H$3),0,SEARCH($H$3,$B371))</formula>
    </cfRule>
  </conditionalFormatting>
  <conditionalFormatting sqref="G371">
    <cfRule type="expression" dxfId="3901" priority="1440">
      <formula>IF(ISBLANK($H$3),0,SEARCH($H$3,$B371))</formula>
    </cfRule>
  </conditionalFormatting>
  <conditionalFormatting sqref="G371">
    <cfRule type="expression" dxfId="3900" priority="1441">
      <formula>IF(ISBLANK($H$3),0,SEARCH($H$3,$B371))</formula>
    </cfRule>
  </conditionalFormatting>
  <conditionalFormatting sqref="G371">
    <cfRule type="expression" dxfId="3899" priority="1442">
      <formula>IF(ISBLANK($H$3),0,SEARCH($H$3,$B371))</formula>
    </cfRule>
  </conditionalFormatting>
  <conditionalFormatting sqref="G371">
    <cfRule type="expression" dxfId="3898" priority="1443">
      <formula>IF(ISBLANK($H$3),0,SEARCH($H$3,$B371))</formula>
    </cfRule>
  </conditionalFormatting>
  <conditionalFormatting sqref="G371">
    <cfRule type="expression" dxfId="3897" priority="1444">
      <formula>IF(ISBLANK($H$3),0,SEARCH($H$3,$B371))</formula>
    </cfRule>
  </conditionalFormatting>
  <conditionalFormatting sqref="G371">
    <cfRule type="expression" dxfId="3896" priority="1445">
      <formula>IF(ISBLANK($H$3),0,SEARCH($H$3,$B371))</formula>
    </cfRule>
  </conditionalFormatting>
  <conditionalFormatting sqref="G371">
    <cfRule type="expression" dxfId="3895" priority="1446">
      <formula>IF(ISBLANK($H$3),0,SEARCH($H$3,$B371))</formula>
    </cfRule>
  </conditionalFormatting>
  <conditionalFormatting sqref="G371">
    <cfRule type="expression" dxfId="3894" priority="1447">
      <formula>IF(ISBLANK($H$3),0,SEARCH($H$3,$B371))</formula>
    </cfRule>
  </conditionalFormatting>
  <conditionalFormatting sqref="G371">
    <cfRule type="expression" dxfId="3893" priority="1448">
      <formula>IF(ISBLANK($H$3),0,SEARCH($H$3,$B371))</formula>
    </cfRule>
  </conditionalFormatting>
  <conditionalFormatting sqref="A368 C368:H368">
    <cfRule type="expression" dxfId="3892" priority="1449">
      <formula>IF(ISBLANK($H$3),0,SEARCH($H$3,$B368))</formula>
    </cfRule>
  </conditionalFormatting>
  <conditionalFormatting sqref="A368 G368:H368">
    <cfRule type="expression" dxfId="3891" priority="1450">
      <formula>IF(ISBLANK($H$3),0,SEARCH($H$3,$B368))</formula>
    </cfRule>
  </conditionalFormatting>
  <conditionalFormatting sqref="A368 G368:H368">
    <cfRule type="expression" dxfId="3890" priority="1451">
      <formula>IF(ISBLANK($H$3),0,SEARCH($H$3,$B368))</formula>
    </cfRule>
  </conditionalFormatting>
  <conditionalFormatting sqref="A368 G368:H368">
    <cfRule type="expression" dxfId="3889" priority="1452">
      <formula>IF(ISBLANK($H$3),0,SEARCH($H$3,$B368))</formula>
    </cfRule>
  </conditionalFormatting>
  <conditionalFormatting sqref="A368 G368:H368">
    <cfRule type="expression" dxfId="3888" priority="1453">
      <formula>IF(ISBLANK($H$3),0,SEARCH($H$3,$B368))</formula>
    </cfRule>
  </conditionalFormatting>
  <conditionalFormatting sqref="G368">
    <cfRule type="expression" dxfId="3887" priority="1454">
      <formula>IF(ISBLANK($H$3),0,SEARCH($H$3,#REF!))</formula>
    </cfRule>
  </conditionalFormatting>
  <conditionalFormatting sqref="G368">
    <cfRule type="expression" dxfId="3886" priority="1455">
      <formula>IF(ISBLANK($H$3),0,SEARCH($H$3,#REF!))</formula>
    </cfRule>
  </conditionalFormatting>
  <conditionalFormatting sqref="G368">
    <cfRule type="expression" dxfId="3885" priority="1456">
      <formula>IF(ISBLANK($H$3),0,SEARCH($H$3,#REF!))</formula>
    </cfRule>
  </conditionalFormatting>
  <conditionalFormatting sqref="G368">
    <cfRule type="expression" dxfId="3884" priority="1457">
      <formula>IF(ISBLANK($H$3),0,SEARCH($H$3,#REF!))</formula>
    </cfRule>
  </conditionalFormatting>
  <conditionalFormatting sqref="G368">
    <cfRule type="expression" dxfId="3883" priority="1458">
      <formula>IF(ISBLANK($H$3),0,SEARCH($H$3,#REF!))</formula>
    </cfRule>
  </conditionalFormatting>
  <conditionalFormatting sqref="G368">
    <cfRule type="expression" dxfId="3882" priority="1459">
      <formula>IF(ISBLANK($H$3),0,SEARCH($H$3,#REF!))</formula>
    </cfRule>
  </conditionalFormatting>
  <conditionalFormatting sqref="G368:H368">
    <cfRule type="expression" dxfId="3881" priority="1460">
      <formula>IF(ISBLANK($H$3),0,SEARCH($H$3,#REF!))</formula>
    </cfRule>
  </conditionalFormatting>
  <conditionalFormatting sqref="A368 C368:H368">
    <cfRule type="expression" dxfId="3880" priority="1461">
      <formula>IF(ISBLANK($H$3),0,SEARCH($H$3,$B368))</formula>
    </cfRule>
  </conditionalFormatting>
  <conditionalFormatting sqref="A368 G368:H368">
    <cfRule type="expression" dxfId="3879" priority="1462">
      <formula>IF(ISBLANK($H$3),0,SEARCH($H$3,$B368))</formula>
    </cfRule>
  </conditionalFormatting>
  <conditionalFormatting sqref="A368 G368:H368">
    <cfRule type="expression" dxfId="3878" priority="1463">
      <formula>IF(ISBLANK($H$3),0,SEARCH($H$3,$B368))</formula>
    </cfRule>
  </conditionalFormatting>
  <conditionalFormatting sqref="A368 D368:H368">
    <cfRule type="expression" dxfId="3877" priority="1464">
      <formula>IF(ISBLANK($H$3),0,SEARCH($H$3,$B368))</formula>
    </cfRule>
  </conditionalFormatting>
  <conditionalFormatting sqref="A368 C368:H368">
    <cfRule type="expression" dxfId="3876" priority="1465">
      <formula>IF(ISBLANK($H$3),0,SEARCH($H$3,$B368))</formula>
    </cfRule>
  </conditionalFormatting>
  <conditionalFormatting sqref="A368:J368">
    <cfRule type="expression" dxfId="3875" priority="1466">
      <formula>IF(ISBLANK($H$3),0,SEARCH($H$3,$B368))</formula>
    </cfRule>
  </conditionalFormatting>
  <conditionalFormatting sqref="A368:I368">
    <cfRule type="expression" dxfId="3874" priority="1467">
      <formula>IF(ISBLANK($H$3),0,SEARCH($H$3,$B368))</formula>
    </cfRule>
  </conditionalFormatting>
  <conditionalFormatting sqref="G368">
    <cfRule type="expression" dxfId="3873" priority="1468">
      <formula>IF(ISBLANK($H$3),0,SEARCH($H$3,#REF!))</formula>
    </cfRule>
  </conditionalFormatting>
  <conditionalFormatting sqref="G368">
    <cfRule type="expression" dxfId="3872" priority="1469">
      <formula>IF(ISBLANK($H$3),0,SEARCH($H$3,#REF!))</formula>
    </cfRule>
  </conditionalFormatting>
  <conditionalFormatting sqref="G368">
    <cfRule type="expression" dxfId="3871" priority="1470">
      <formula>IF(ISBLANK($H$3),0,SEARCH($H$3,#REF!))</formula>
    </cfRule>
  </conditionalFormatting>
  <conditionalFormatting sqref="A366:J367">
    <cfRule type="expression" dxfId="3870" priority="1471">
      <formula>IF(ISBLANK($H$3),0,SEARCH($H$3,$B366))</formula>
    </cfRule>
  </conditionalFormatting>
  <conditionalFormatting sqref="A366:H367 I367:J367">
    <cfRule type="expression" dxfId="3869" priority="1472">
      <formula>IF(ISBLANK($H$3),0,SEARCH($H$3,$B366))</formula>
    </cfRule>
  </conditionalFormatting>
  <conditionalFormatting sqref="A366:A367 G366:G367 H367">
    <cfRule type="expression" dxfId="3868" priority="1473">
      <formula>IF(ISBLANK($H$3),0,SEARCH($H$3,$B366))</formula>
    </cfRule>
  </conditionalFormatting>
  <conditionalFormatting sqref="A366:A367 D366:D367 G366:G367 C367 E367:F367 H367">
    <cfRule type="expression" dxfId="3867" priority="1474">
      <formula>IF(ISBLANK($H$3),0,SEARCH($H$3,$B366))</formula>
    </cfRule>
  </conditionalFormatting>
  <conditionalFormatting sqref="A366:A367 G366:G367 H367">
    <cfRule type="expression" dxfId="3866" priority="1475">
      <formula>IF(ISBLANK($H$3),0,SEARCH($H$3,$B366))</formula>
    </cfRule>
  </conditionalFormatting>
  <conditionalFormatting sqref="A366:A367 D366:D367 G366:G367 B367:C367 E367:F367 H367">
    <cfRule type="expression" dxfId="3865" priority="1476">
      <formula>IF(ISBLANK($H$3),0,SEARCH($H$3,$B366))</formula>
    </cfRule>
  </conditionalFormatting>
  <conditionalFormatting sqref="G366:G367 H367">
    <cfRule type="expression" dxfId="3864" priority="1477">
      <formula>IF(ISBLANK($H$3),0,SEARCH($H$3,#REF!))</formula>
    </cfRule>
  </conditionalFormatting>
  <conditionalFormatting sqref="A366:A367 G366:G367">
    <cfRule type="expression" dxfId="3863" priority="1478">
      <formula>IF(ISBLANK($H$3),0,SEARCH($H$3,$B366))</formula>
    </cfRule>
  </conditionalFormatting>
  <conditionalFormatting sqref="A366:A367 G366:G367">
    <cfRule type="expression" dxfId="3862" priority="1479">
      <formula>IF(ISBLANK($H$3),0,SEARCH($H$3,$B366))</formula>
    </cfRule>
  </conditionalFormatting>
  <conditionalFormatting sqref="G366:G367 H367">
    <cfRule type="expression" dxfId="3861" priority="1480">
      <formula>IF(ISBLANK($H$3),0,SEARCH($H$3,#REF!))</formula>
    </cfRule>
  </conditionalFormatting>
  <conditionalFormatting sqref="G366:G367 H367">
    <cfRule type="expression" dxfId="3860" priority="1481">
      <formula>IF(ISBLANK($H$3),0,SEARCH($H$3,#REF!))</formula>
    </cfRule>
  </conditionalFormatting>
  <conditionalFormatting sqref="G366:G367 H367">
    <cfRule type="expression" dxfId="3859" priority="1482">
      <formula>IF(ISBLANK($H$3),0,SEARCH($H$3,#REF!))</formula>
    </cfRule>
  </conditionalFormatting>
  <conditionalFormatting sqref="G366:G367 H367">
    <cfRule type="expression" dxfId="3858" priority="1483">
      <formula>IF(ISBLANK($H$3),0,SEARCH($H$3,#REF!))</formula>
    </cfRule>
  </conditionalFormatting>
  <conditionalFormatting sqref="G366:G367 H367">
    <cfRule type="expression" dxfId="3857" priority="1484">
      <formula>IF(ISBLANK($H$3),0,SEARCH($H$3,#REF!))</formula>
    </cfRule>
  </conditionalFormatting>
  <conditionalFormatting sqref="G366:G367 H367">
    <cfRule type="expression" dxfId="3856" priority="1485">
      <formula>IF(ISBLANK($H$3),0,SEARCH($H$3,#REF!))</formula>
    </cfRule>
  </conditionalFormatting>
  <conditionalFormatting sqref="A366:A367 C366:H367">
    <cfRule type="expression" dxfId="3855" priority="1486">
      <formula>IF(ISBLANK($H$3),0,SEARCH($H$3,$B366))</formula>
    </cfRule>
  </conditionalFormatting>
  <conditionalFormatting sqref="A366:A367 C366:H367">
    <cfRule type="expression" dxfId="3854" priority="1487">
      <formula>IF(ISBLANK($H$3),0,SEARCH($H$3,$B366))</formula>
    </cfRule>
  </conditionalFormatting>
  <conditionalFormatting sqref="A366:A367 D366:H367 C367">
    <cfRule type="expression" dxfId="3853" priority="1488">
      <formula>IF(ISBLANK($H$3),0,SEARCH($H$3,$B366))</formula>
    </cfRule>
  </conditionalFormatting>
  <conditionalFormatting sqref="A366:A367 C366:H367">
    <cfRule type="expression" dxfId="3852" priority="1489">
      <formula>IF(ISBLANK($H$3),0,SEARCH($H$3,$B366))</formula>
    </cfRule>
  </conditionalFormatting>
  <conditionalFormatting sqref="H367">
    <cfRule type="expression" dxfId="3851" priority="1490">
      <formula>IF(ISBLANK($H$3),0,SEARCH($H$3,#REF!))</formula>
    </cfRule>
  </conditionalFormatting>
  <conditionalFormatting sqref="H367">
    <cfRule type="expression" dxfId="3850" priority="1491">
      <formula>IF(ISBLANK($H$3),0,SEARCH($H$3,#REF!))</formula>
    </cfRule>
  </conditionalFormatting>
  <conditionalFormatting sqref="H367">
    <cfRule type="expression" dxfId="3849" priority="1492">
      <formula>IF(ISBLANK($H$3),0,SEARCH($H$3,#REF!))</formula>
    </cfRule>
  </conditionalFormatting>
  <conditionalFormatting sqref="H367">
    <cfRule type="expression" dxfId="3848" priority="1493">
      <formula>IF(ISBLANK($H$3),0,SEARCH($H$3,#REF!))</formula>
    </cfRule>
  </conditionalFormatting>
  <conditionalFormatting sqref="H367">
    <cfRule type="expression" dxfId="3847" priority="1494">
      <formula>IF(ISBLANK($H$3),0,SEARCH($H$3,#REF!))</formula>
    </cfRule>
  </conditionalFormatting>
  <conditionalFormatting sqref="G366:G367 H367">
    <cfRule type="expression" dxfId="3846" priority="1495">
      <formula>IF(ISBLANK($H$3),0,SEARCH($H$3,$B367))</formula>
    </cfRule>
  </conditionalFormatting>
  <conditionalFormatting sqref="G366:G367 H367">
    <cfRule type="expression" dxfId="3845" priority="1496">
      <formula>IF(ISBLANK($H$3),0,SEARCH($H$3,$B367))</formula>
    </cfRule>
  </conditionalFormatting>
  <conditionalFormatting sqref="G366:G367 H367">
    <cfRule type="expression" dxfId="3844" priority="1497">
      <formula>IF(ISBLANK($H$3),0,SEARCH($H$3,#REF!))</formula>
    </cfRule>
  </conditionalFormatting>
  <conditionalFormatting sqref="A364:J365">
    <cfRule type="expression" dxfId="3843" priority="1498">
      <formula>IF(ISBLANK($H$3),0,SEARCH($H$3,$B364))</formula>
    </cfRule>
  </conditionalFormatting>
  <conditionalFormatting sqref="A364:J365">
    <cfRule type="expression" dxfId="3842" priority="1499">
      <formula>IF(ISBLANK($H$3),0,SEARCH($H$3,$B364))</formula>
    </cfRule>
  </conditionalFormatting>
  <conditionalFormatting sqref="A364:A365 C364:H365">
    <cfRule type="expression" dxfId="3841" priority="1500">
      <formula>IF(ISBLANK($H$3),0,SEARCH($H$3,$B364))</formula>
    </cfRule>
  </conditionalFormatting>
  <conditionalFormatting sqref="A364:A365 C364:H365">
    <cfRule type="expression" dxfId="3840" priority="1501">
      <formula>IF(ISBLANK($H$3),0,SEARCH($H$3,$B364))</formula>
    </cfRule>
  </conditionalFormatting>
  <conditionalFormatting sqref="A364:A365 C364:H365">
    <cfRule type="expression" dxfId="3839" priority="1502">
      <formula>IF(ISBLANK($H$3),0,SEARCH($H$3,$B364))</formula>
    </cfRule>
  </conditionalFormatting>
  <conditionalFormatting sqref="A364:A365 C364:H365">
    <cfRule type="expression" dxfId="3838" priority="1503">
      <formula>IF(ISBLANK($H$3),0,SEARCH($H$3,$B364))</formula>
    </cfRule>
  </conditionalFormatting>
  <conditionalFormatting sqref="A364:H365">
    <cfRule type="expression" dxfId="3837" priority="1504">
      <formula>IF(ISBLANK($H$3),0,SEARCH($H$3,$B364))</formula>
    </cfRule>
  </conditionalFormatting>
  <conditionalFormatting sqref="H365">
    <cfRule type="expression" dxfId="3836" priority="1505">
      <formula>IF(ISBLANK($H$3),0,SEARCH($H$3,#REF!))</formula>
    </cfRule>
  </conditionalFormatting>
  <conditionalFormatting sqref="H365">
    <cfRule type="expression" dxfId="3835" priority="1506">
      <formula>IF(ISBLANK($H$3),0,SEARCH($H$3,#REF!))</formula>
    </cfRule>
  </conditionalFormatting>
  <conditionalFormatting sqref="H365">
    <cfRule type="expression" dxfId="3834" priority="1507">
      <formula>IF(ISBLANK($H$3),0,SEARCH($H$3,#REF!))</formula>
    </cfRule>
  </conditionalFormatting>
  <conditionalFormatting sqref="H365">
    <cfRule type="expression" dxfId="3833" priority="1508">
      <formula>IF(ISBLANK($H$3),0,SEARCH($H$3,#REF!))</formula>
    </cfRule>
  </conditionalFormatting>
  <conditionalFormatting sqref="H365">
    <cfRule type="expression" dxfId="3832" priority="1509">
      <formula>IF(ISBLANK($H$3),0,SEARCH($H$3,#REF!))</formula>
    </cfRule>
  </conditionalFormatting>
  <conditionalFormatting sqref="H365">
    <cfRule type="expression" dxfId="3831" priority="1510">
      <formula>IF(ISBLANK($H$3),0,SEARCH($H$3,#REF!))</formula>
    </cfRule>
  </conditionalFormatting>
  <conditionalFormatting sqref="J364:J365">
    <cfRule type="expression" dxfId="3830" priority="1511">
      <formula>IF(ISBLANK($H$3),0,SEARCH($H$3,#REF!))</formula>
    </cfRule>
  </conditionalFormatting>
  <conditionalFormatting sqref="A364:A365 H364:H365">
    <cfRule type="expression" dxfId="3829" priority="1512">
      <formula>IF(ISBLANK($H$3),0,SEARCH($H$3,$B364))</formula>
    </cfRule>
  </conditionalFormatting>
  <conditionalFormatting sqref="A364:A365 H364:H365">
    <cfRule type="expression" dxfId="3828" priority="1513">
      <formula>IF(ISBLANK($H$3),0,SEARCH($H$3,$B364))</formula>
    </cfRule>
  </conditionalFormatting>
  <conditionalFormatting sqref="A364:A365 H364:H365">
    <cfRule type="expression" dxfId="3827" priority="1514">
      <formula>IF(ISBLANK($H$3),0,SEARCH($H$3,$B364))</formula>
    </cfRule>
  </conditionalFormatting>
  <conditionalFormatting sqref="A364:A365 C364:H365">
    <cfRule type="expression" dxfId="3826" priority="1515">
      <formula>IF(ISBLANK($H$3),0,SEARCH($H$3,$B364))</formula>
    </cfRule>
  </conditionalFormatting>
  <conditionalFormatting sqref="A364:A365 H364:H365">
    <cfRule type="expression" dxfId="3825" priority="1516">
      <formula>IF(ISBLANK($H$3),0,SEARCH($H$3,$B364))</formula>
    </cfRule>
  </conditionalFormatting>
  <conditionalFormatting sqref="H364:H365">
    <cfRule type="expression" dxfId="3824" priority="1517">
      <formula>IF(ISBLANK($H$3),0,SEARCH($H$3,#REF!))</formula>
    </cfRule>
  </conditionalFormatting>
  <conditionalFormatting sqref="A360:A363 D360:E363 G360:H363 B361:C363 F361:F363">
    <cfRule type="expression" dxfId="3823" priority="1518">
      <formula>IF(ISBLANK($H$3),0,SEARCH($H$3,$B360))</formula>
    </cfRule>
  </conditionalFormatting>
  <conditionalFormatting sqref="A360:A363 C360:H363">
    <cfRule type="expression" dxfId="3822" priority="1519">
      <formula>IF(ISBLANK($H$3),0,SEARCH($H$3,$B360))</formula>
    </cfRule>
  </conditionalFormatting>
  <conditionalFormatting sqref="A360:A363 C360:H363">
    <cfRule type="expression" dxfId="3821" priority="1520">
      <formula>IF(ISBLANK($H$3),0,SEARCH($H$3,$B360))</formula>
    </cfRule>
  </conditionalFormatting>
  <conditionalFormatting sqref="A360:A363 C360:H363">
    <cfRule type="expression" dxfId="3820" priority="1521">
      <formula>IF(ISBLANK($H$3),0,SEARCH($H$3,$B360))</formula>
    </cfRule>
  </conditionalFormatting>
  <conditionalFormatting sqref="A360:A363 H360 E362:E363 H362:H363">
    <cfRule type="expression" dxfId="3819" priority="1522">
      <formula>IF(ISBLANK($H$3),0,SEARCH($H$3,$B360))</formula>
    </cfRule>
  </conditionalFormatting>
  <conditionalFormatting sqref="A360:A363 H360 E362:E363 H362:H363">
    <cfRule type="expression" dxfId="3818" priority="1523">
      <formula>IF(ISBLANK($H$3),0,SEARCH($H$3,$B360))</formula>
    </cfRule>
  </conditionalFormatting>
  <conditionalFormatting sqref="A360:J363">
    <cfRule type="expression" dxfId="3817" priority="1524">
      <formula>IF(ISBLANK($H$3),0,SEARCH($H$3,$B360))</formula>
    </cfRule>
  </conditionalFormatting>
  <conditionalFormatting sqref="A360:H363 I361:J363">
    <cfRule type="expression" dxfId="3816" priority="1525">
      <formula>IF(ISBLANK($H$3),0,SEARCH($H$3,$B360))</formula>
    </cfRule>
  </conditionalFormatting>
  <conditionalFormatting sqref="J361">
    <cfRule type="expression" dxfId="3815" priority="1526">
      <formula>IF(ISBLANK($H$3),0,SEARCH($H$3,$B360))</formula>
    </cfRule>
  </conditionalFormatting>
  <conditionalFormatting sqref="A360:A363 C360:H363">
    <cfRule type="expression" dxfId="3814" priority="1527">
      <formula>IF(ISBLANK($H$3),0,SEARCH($H$3,$B360))</formula>
    </cfRule>
  </conditionalFormatting>
  <conditionalFormatting sqref="A360:A363">
    <cfRule type="expression" dxfId="3813" priority="1528">
      <formula>IF(ISBLANK($H$3),0,SEARCH($H$3,$B360))</formula>
    </cfRule>
  </conditionalFormatting>
  <conditionalFormatting sqref="A360:A363">
    <cfRule type="expression" dxfId="3812" priority="1529">
      <formula>IF(ISBLANK($H$3),0,SEARCH($H$3,$B360))</formula>
    </cfRule>
  </conditionalFormatting>
  <conditionalFormatting sqref="A360:A363 D360:E363 G360:H363 C361:C363 F361:F363">
    <cfRule type="expression" dxfId="3811" priority="1530">
      <formula>IF(ISBLANK($H$3),0,SEARCH($H$3,$B360))</formula>
    </cfRule>
  </conditionalFormatting>
  <conditionalFormatting sqref="H360 H363">
    <cfRule type="expression" dxfId="3810" priority="1531">
      <formula>IF(ISBLANK($H$3),0,SEARCH($H$3,#REF!))</formula>
    </cfRule>
  </conditionalFormatting>
  <conditionalFormatting sqref="H360 H363">
    <cfRule type="expression" dxfId="3809" priority="1532">
      <formula>IF(ISBLANK($H$3),0,SEARCH($H$3,#REF!))</formula>
    </cfRule>
  </conditionalFormatting>
  <conditionalFormatting sqref="H360 H363">
    <cfRule type="expression" dxfId="3808" priority="1533">
      <formula>IF(ISBLANK($H$3),0,SEARCH($H$3,#REF!))</formula>
    </cfRule>
  </conditionalFormatting>
  <conditionalFormatting sqref="H360 H363">
    <cfRule type="expression" dxfId="3807" priority="1534">
      <formula>IF(ISBLANK($H$3),0,SEARCH($H$3,#REF!))</formula>
    </cfRule>
  </conditionalFormatting>
  <conditionalFormatting sqref="H360 H363">
    <cfRule type="expression" dxfId="3806" priority="1535">
      <formula>IF(ISBLANK($H$3),0,SEARCH($H$3,#REF!))</formula>
    </cfRule>
  </conditionalFormatting>
  <conditionalFormatting sqref="A359 C359:H359">
    <cfRule type="expression" dxfId="3805" priority="1536">
      <formula>IF(ISBLANK($H$3),0,SEARCH($H$3,$B359))</formula>
    </cfRule>
  </conditionalFormatting>
  <conditionalFormatting sqref="A359 C359:H359">
    <cfRule type="expression" dxfId="3804" priority="1537">
      <formula>IF(ISBLANK($H$3),0,SEARCH($H$3,$B359))</formula>
    </cfRule>
  </conditionalFormatting>
  <conditionalFormatting sqref="H359">
    <cfRule type="expression" dxfId="3803" priority="1538">
      <formula>IF(ISBLANK($H$3),0,SEARCH($H$3,#REF!))</formula>
    </cfRule>
  </conditionalFormatting>
  <conditionalFormatting sqref="H359">
    <cfRule type="expression" dxfId="3802" priority="1539">
      <formula>IF(ISBLANK($H$3),0,SEARCH($H$3,#REF!))</formula>
    </cfRule>
  </conditionalFormatting>
  <conditionalFormatting sqref="H359">
    <cfRule type="expression" dxfId="3801" priority="1540">
      <formula>IF(ISBLANK($H$3),0,SEARCH($H$3,#REF!))</formula>
    </cfRule>
  </conditionalFormatting>
  <conditionalFormatting sqref="A359 C359:H359">
    <cfRule type="expression" dxfId="3800" priority="1541">
      <formula>IF(ISBLANK($H$3),0,SEARCH($H$3,$B359))</formula>
    </cfRule>
  </conditionalFormatting>
  <conditionalFormatting sqref="H359">
    <cfRule type="expression" dxfId="3799" priority="1542">
      <formula>IF(ISBLANK($H$3),0,SEARCH($H$3,#REF!))</formula>
    </cfRule>
  </conditionalFormatting>
  <conditionalFormatting sqref="A359 G359">
    <cfRule type="expression" dxfId="3798" priority="1543">
      <formula>IF(ISBLANK($H$3),0,SEARCH($H$3,$B359))</formula>
    </cfRule>
  </conditionalFormatting>
  <conditionalFormatting sqref="A359 G359">
    <cfRule type="expression" dxfId="3797" priority="1544">
      <formula>IF(ISBLANK($H$3),0,SEARCH($H$3,$B359))</formula>
    </cfRule>
  </conditionalFormatting>
  <conditionalFormatting sqref="A359 G359">
    <cfRule type="expression" dxfId="3796" priority="1545">
      <formula>IF(ISBLANK($H$3),0,SEARCH($H$3,$B359))</formula>
    </cfRule>
  </conditionalFormatting>
  <conditionalFormatting sqref="A359 G359">
    <cfRule type="expression" dxfId="3795" priority="1546">
      <formula>IF(ISBLANK($H$3),0,SEARCH($H$3,$B359))</formula>
    </cfRule>
  </conditionalFormatting>
  <conditionalFormatting sqref="I359:J359">
    <cfRule type="expression" dxfId="3794" priority="1547">
      <formula>IF(ISBLANK($H$3),0,SEARCH($H$3,#REF!))</formula>
    </cfRule>
  </conditionalFormatting>
  <conditionalFormatting sqref="A359 D359:H359">
    <cfRule type="expression" dxfId="3793" priority="1548">
      <formula>IF(ISBLANK($H$3),0,SEARCH($H$3,$B359))</formula>
    </cfRule>
  </conditionalFormatting>
  <conditionalFormatting sqref="A359 D359:H359">
    <cfRule type="expression" dxfId="3792" priority="1549">
      <formula>IF(ISBLANK($H$3),0,SEARCH($H$3,$B359))</formula>
    </cfRule>
  </conditionalFormatting>
  <conditionalFormatting sqref="H359">
    <cfRule type="expression" dxfId="3791" priority="1550">
      <formula>IF(ISBLANK($H$3),0,SEARCH($H$3,#REF!))</formula>
    </cfRule>
  </conditionalFormatting>
  <conditionalFormatting sqref="H359">
    <cfRule type="expression" dxfId="3790" priority="1551">
      <formula>IF(ISBLANK($H$3),0,SEARCH($H$3,#REF!))</formula>
    </cfRule>
  </conditionalFormatting>
  <conditionalFormatting sqref="H359">
    <cfRule type="expression" dxfId="3789" priority="1552">
      <formula>IF(ISBLANK($H$3),0,SEARCH($H$3,#REF!))</formula>
    </cfRule>
  </conditionalFormatting>
  <conditionalFormatting sqref="H359">
    <cfRule type="expression" dxfId="3788" priority="1553">
      <formula>IF(ISBLANK($H$3),0,SEARCH($H$3,#REF!))</formula>
    </cfRule>
  </conditionalFormatting>
  <conditionalFormatting sqref="H359">
    <cfRule type="expression" dxfId="3787" priority="1554">
      <formula>IF(ISBLANK($H$3),0,SEARCH($H$3,#REF!))</formula>
    </cfRule>
  </conditionalFormatting>
  <conditionalFormatting sqref="A359:J359">
    <cfRule type="expression" dxfId="3786" priority="1555">
      <formula>IF(ISBLANK($H$3),0,SEARCH($H$3,$B359))</formula>
    </cfRule>
  </conditionalFormatting>
  <conditionalFormatting sqref="A359 C359:H359">
    <cfRule type="expression" dxfId="3785" priority="1556">
      <formula>IF(ISBLANK($H$3),0,SEARCH($H$3,$B359))</formula>
    </cfRule>
  </conditionalFormatting>
  <conditionalFormatting sqref="A359:I359">
    <cfRule type="expression" dxfId="3784" priority="1557">
      <formula>IF(ISBLANK($H$3),0,SEARCH($H$3,$B359))</formula>
    </cfRule>
  </conditionalFormatting>
  <conditionalFormatting sqref="G359">
    <cfRule type="expression" dxfId="3783" priority="1558">
      <formula>IF(ISBLANK($H$3),0,SEARCH($H$3,#REF!))</formula>
    </cfRule>
  </conditionalFormatting>
  <conditionalFormatting sqref="G359">
    <cfRule type="expression" dxfId="3782" priority="1559">
      <formula>IF(ISBLANK($H$3),0,SEARCH($H$3,#REF!))</formula>
    </cfRule>
  </conditionalFormatting>
  <conditionalFormatting sqref="G359">
    <cfRule type="expression" dxfId="3781" priority="1560">
      <formula>IF(ISBLANK($H$3),0,SEARCH($H$3,#REF!))</formula>
    </cfRule>
  </conditionalFormatting>
  <conditionalFormatting sqref="G359">
    <cfRule type="expression" dxfId="3780" priority="1561">
      <formula>IF(ISBLANK($H$3),0,SEARCH($H$3,#REF!))</formula>
    </cfRule>
  </conditionalFormatting>
  <conditionalFormatting sqref="G359">
    <cfRule type="expression" dxfId="3779" priority="1562">
      <formula>IF(ISBLANK($H$3),0,SEARCH($H$3,#REF!))</formula>
    </cfRule>
  </conditionalFormatting>
  <conditionalFormatting sqref="G359">
    <cfRule type="expression" dxfId="3778" priority="1563">
      <formula>IF(ISBLANK($H$3),0,SEARCH($H$3,#REF!))</formula>
    </cfRule>
  </conditionalFormatting>
  <conditionalFormatting sqref="A358 C358:H358">
    <cfRule type="expression" dxfId="3777" priority="1564">
      <formula>IF(ISBLANK($H$3),0,SEARCH($H$3,$B358))</formula>
    </cfRule>
  </conditionalFormatting>
  <conditionalFormatting sqref="A358:H358">
    <cfRule type="expression" dxfId="3776" priority="1565">
      <formula>IF(ISBLANK($H$3),0,SEARCH($H$3,$B358))</formula>
    </cfRule>
  </conditionalFormatting>
  <conditionalFormatting sqref="A358 C358:H358">
    <cfRule type="expression" dxfId="3775" priority="1566">
      <formula>IF(ISBLANK($H$3),0,SEARCH($H$3,$B358))</formula>
    </cfRule>
  </conditionalFormatting>
  <conditionalFormatting sqref="A358 C358:H358">
    <cfRule type="expression" dxfId="3774" priority="1567">
      <formula>IF(ISBLANK($H$3),0,SEARCH($H$3,$B358))</formula>
    </cfRule>
  </conditionalFormatting>
  <conditionalFormatting sqref="A358 C358:H358">
    <cfRule type="expression" dxfId="3773" priority="1568">
      <formula>IF(ISBLANK($H$3),0,SEARCH($H$3,$B358))</formula>
    </cfRule>
  </conditionalFormatting>
  <conditionalFormatting sqref="A358 C358:H358">
    <cfRule type="expression" dxfId="3772" priority="1569">
      <formula>IF(ISBLANK($H$3),0,SEARCH($H$3,$B358))</formula>
    </cfRule>
  </conditionalFormatting>
  <conditionalFormatting sqref="A358:J358">
    <cfRule type="expression" dxfId="3771" priority="1570">
      <formula>IF(ISBLANK($H$3),0,SEARCH($H$3,$B358))</formula>
    </cfRule>
  </conditionalFormatting>
  <conditionalFormatting sqref="A358:J358">
    <cfRule type="expression" dxfId="3770" priority="1571">
      <formula>IF(ISBLANK($H$3),0,SEARCH($H$3,$B358))</formula>
    </cfRule>
  </conditionalFormatting>
  <conditionalFormatting sqref="A358 G358:H358">
    <cfRule type="expression" dxfId="3769" priority="1572">
      <formula>IF(ISBLANK($H$3),0,SEARCH($H$3,$B358))</formula>
    </cfRule>
  </conditionalFormatting>
  <conditionalFormatting sqref="A358 G358:H358">
    <cfRule type="expression" dxfId="3768" priority="1573">
      <formula>IF(ISBLANK($H$3),0,SEARCH($H$3,$B358))</formula>
    </cfRule>
  </conditionalFormatting>
  <conditionalFormatting sqref="H358">
    <cfRule type="expression" dxfId="3767" priority="1574">
      <formula>IF(ISBLANK($H$3),0,SEARCH($H$3,#REF!))</formula>
    </cfRule>
  </conditionalFormatting>
  <conditionalFormatting sqref="A358 G358:H358">
    <cfRule type="expression" dxfId="3766" priority="1575">
      <formula>IF(ISBLANK($H$3),0,SEARCH($H$3,$B358))</formula>
    </cfRule>
  </conditionalFormatting>
  <conditionalFormatting sqref="A358 G358:H358">
    <cfRule type="expression" dxfId="3765" priority="1576">
      <formula>IF(ISBLANK($H$3),0,SEARCH($H$3,$B358))</formula>
    </cfRule>
  </conditionalFormatting>
  <conditionalFormatting sqref="G358">
    <cfRule type="expression" dxfId="3764" priority="1577">
      <formula>IF(ISBLANK($H$3),0,SEARCH($H$3,#REF!))</formula>
    </cfRule>
  </conditionalFormatting>
  <conditionalFormatting sqref="G358">
    <cfRule type="expression" dxfId="3763" priority="1578">
      <formula>IF(ISBLANK($H$3),0,SEARCH($H$3,#REF!))</formula>
    </cfRule>
  </conditionalFormatting>
  <conditionalFormatting sqref="G358">
    <cfRule type="expression" dxfId="3762" priority="1579">
      <formula>IF(ISBLANK($H$3),0,SEARCH($H$3,#REF!))</formula>
    </cfRule>
  </conditionalFormatting>
  <conditionalFormatting sqref="G358">
    <cfRule type="expression" dxfId="3761" priority="1580">
      <formula>IF(ISBLANK($H$3),0,SEARCH($H$3,#REF!))</formula>
    </cfRule>
  </conditionalFormatting>
  <conditionalFormatting sqref="G358">
    <cfRule type="expression" dxfId="3760" priority="1581">
      <formula>IF(ISBLANK($H$3),0,SEARCH($H$3,#REF!))</formula>
    </cfRule>
  </conditionalFormatting>
  <conditionalFormatting sqref="G358">
    <cfRule type="expression" dxfId="3759" priority="1582">
      <formula>IF(ISBLANK($H$3),0,SEARCH($H$3,#REF!))</formula>
    </cfRule>
  </conditionalFormatting>
  <conditionalFormatting sqref="H358">
    <cfRule type="expression" dxfId="3758" priority="1583">
      <formula>IF(ISBLANK($H$3),0,SEARCH($H$3,#REF!))</formula>
    </cfRule>
  </conditionalFormatting>
  <conditionalFormatting sqref="A357:H357">
    <cfRule type="expression" dxfId="3757" priority="1584">
      <formula>IF(ISBLANK($H$3),0,SEARCH($H$3,$B357))</formula>
    </cfRule>
  </conditionalFormatting>
  <conditionalFormatting sqref="A357 G357:H357">
    <cfRule type="expression" dxfId="3756" priority="1585">
      <formula>IF(ISBLANK($H$3),0,SEARCH($H$3,$B357))</formula>
    </cfRule>
  </conditionalFormatting>
  <conditionalFormatting sqref="A357 G357:H357">
    <cfRule type="expression" dxfId="3755" priority="1586">
      <formula>IF(ISBLANK($H$3),0,SEARCH($H$3,$B357))</formula>
    </cfRule>
  </conditionalFormatting>
  <conditionalFormatting sqref="H357">
    <cfRule type="expression" dxfId="3754" priority="1587">
      <formula>IF(ISBLANK($H$3),0,SEARCH($H$3,#REF!))</formula>
    </cfRule>
  </conditionalFormatting>
  <conditionalFormatting sqref="H357">
    <cfRule type="expression" dxfId="3753" priority="1588">
      <formula>IF(ISBLANK($H$3),0,SEARCH($H$3,#REF!))</formula>
    </cfRule>
  </conditionalFormatting>
  <conditionalFormatting sqref="H357">
    <cfRule type="expression" dxfId="3752" priority="1589">
      <formula>IF(ISBLANK($H$3),0,SEARCH($H$3,#REF!))</formula>
    </cfRule>
  </conditionalFormatting>
  <conditionalFormatting sqref="H357">
    <cfRule type="expression" dxfId="3751" priority="1590">
      <formula>IF(ISBLANK($H$3),0,SEARCH($H$3,#REF!))</formula>
    </cfRule>
  </conditionalFormatting>
  <conditionalFormatting sqref="H357">
    <cfRule type="expression" dxfId="3750" priority="1591">
      <formula>IF(ISBLANK($H$3),0,SEARCH($H$3,#REF!))</formula>
    </cfRule>
  </conditionalFormatting>
  <conditionalFormatting sqref="A357:J357">
    <cfRule type="expression" dxfId="3749" priority="1592">
      <formula>IF(ISBLANK($H$3),0,SEARCH($H$3,$B357))</formula>
    </cfRule>
  </conditionalFormatting>
  <conditionalFormatting sqref="A357 C357:H357">
    <cfRule type="expression" dxfId="3748" priority="1593">
      <formula>IF(ISBLANK($H$3),0,SEARCH($H$3,$B357))</formula>
    </cfRule>
  </conditionalFormatting>
  <conditionalFormatting sqref="A357 C357:H357">
    <cfRule type="expression" dxfId="3747" priority="1594">
      <formula>IF(ISBLANK($H$3),0,SEARCH($H$3,$B357))</formula>
    </cfRule>
  </conditionalFormatting>
  <conditionalFormatting sqref="A357 C357:H357">
    <cfRule type="expression" dxfId="3746" priority="1595">
      <formula>IF(ISBLANK($H$3),0,SEARCH($H$3,$B357))</formula>
    </cfRule>
  </conditionalFormatting>
  <conditionalFormatting sqref="A357 E357 G357:H357">
    <cfRule type="expression" dxfId="3745" priority="1596">
      <formula>IF(ISBLANK($H$3),0,SEARCH($H$3,$B357))</formula>
    </cfRule>
  </conditionalFormatting>
  <conditionalFormatting sqref="A357 E357 G357:H357">
    <cfRule type="expression" dxfId="3744" priority="1597">
      <formula>IF(ISBLANK($H$3),0,SEARCH($H$3,$B357))</formula>
    </cfRule>
  </conditionalFormatting>
  <conditionalFormatting sqref="A357 C357:H357">
    <cfRule type="expression" dxfId="3743" priority="1598">
      <formula>IF(ISBLANK($H$3),0,SEARCH($H$3,$B357))</formula>
    </cfRule>
  </conditionalFormatting>
  <conditionalFormatting sqref="G357">
    <cfRule type="expression" dxfId="3742" priority="1599">
      <formula>IF(ISBLANK($H$3),0,SEARCH($H$3,#REF!))</formula>
    </cfRule>
  </conditionalFormatting>
  <conditionalFormatting sqref="G357">
    <cfRule type="expression" dxfId="3741" priority="1600">
      <formula>IF(ISBLANK($H$3),0,SEARCH($H$3,#REF!))</formula>
    </cfRule>
  </conditionalFormatting>
  <conditionalFormatting sqref="G357">
    <cfRule type="expression" dxfId="3740" priority="1601">
      <formula>IF(ISBLANK($H$3),0,SEARCH($H$3,#REF!))</formula>
    </cfRule>
  </conditionalFormatting>
  <conditionalFormatting sqref="G357">
    <cfRule type="expression" dxfId="3739" priority="1602">
      <formula>IF(ISBLANK($H$3),0,SEARCH($H$3,#REF!))</formula>
    </cfRule>
  </conditionalFormatting>
  <conditionalFormatting sqref="G357">
    <cfRule type="expression" dxfId="3738" priority="1603">
      <formula>IF(ISBLANK($H$3),0,SEARCH($H$3,#REF!))</formula>
    </cfRule>
  </conditionalFormatting>
  <conditionalFormatting sqref="G357">
    <cfRule type="expression" dxfId="3737" priority="1604">
      <formula>IF(ISBLANK($H$3),0,SEARCH($H$3,#REF!))</formula>
    </cfRule>
  </conditionalFormatting>
  <conditionalFormatting sqref="A357 C357:H357">
    <cfRule type="expression" dxfId="3736" priority="1605">
      <formula>IF(ISBLANK($H$3),0,SEARCH($H$3,$B357))</formula>
    </cfRule>
  </conditionalFormatting>
  <conditionalFormatting sqref="A357:J357">
    <cfRule type="expression" dxfId="3735" priority="1606">
      <formula>IF(ISBLANK($H$3),0,SEARCH($H$3,$B357))</formula>
    </cfRule>
  </conditionalFormatting>
  <conditionalFormatting sqref="H357">
    <cfRule type="expression" dxfId="3734" priority="1607">
      <formula>IF(ISBLANK($H$3),0,SEARCH($H$3,#REF!))</formula>
    </cfRule>
  </conditionalFormatting>
  <conditionalFormatting sqref="A356 E356 H356">
    <cfRule type="expression" dxfId="3733" priority="1608">
      <formula>IF(ISBLANK($H$3),0,SEARCH($H$3,$B356))</formula>
    </cfRule>
  </conditionalFormatting>
  <conditionalFormatting sqref="A356 E356 H356">
    <cfRule type="expression" dxfId="3732" priority="1609">
      <formula>IF(ISBLANK($H$3),0,SEARCH($H$3,$B356))</formula>
    </cfRule>
  </conditionalFormatting>
  <conditionalFormatting sqref="E356">
    <cfRule type="expression" dxfId="3731" priority="1610">
      <formula>IF(ISBLANK($H$3),0,SEARCH($H$3,$B356))</formula>
    </cfRule>
  </conditionalFormatting>
  <conditionalFormatting sqref="E356">
    <cfRule type="expression" dxfId="3730" priority="1611">
      <formula>IF(ISBLANK($H$3),0,SEARCH($H$3,$B356))</formula>
    </cfRule>
  </conditionalFormatting>
  <conditionalFormatting sqref="E356">
    <cfRule type="expression" dxfId="3729" priority="1612">
      <formula>IF(ISBLANK($H$3),0,SEARCH($H$3,$B356))</formula>
    </cfRule>
  </conditionalFormatting>
  <conditionalFormatting sqref="E356">
    <cfRule type="expression" dxfId="3728" priority="1613">
      <formula>IF(ISBLANK($H$3),0,SEARCH($H$3,$B356))</formula>
    </cfRule>
  </conditionalFormatting>
  <conditionalFormatting sqref="E356">
    <cfRule type="expression" dxfId="3727" priority="1614">
      <formula>IF(ISBLANK($H$3),0,SEARCH($H$3,$B356))</formula>
    </cfRule>
  </conditionalFormatting>
  <conditionalFormatting sqref="E356">
    <cfRule type="expression" dxfId="3726" priority="1615">
      <formula>IF(ISBLANK($H$3),0,SEARCH($H$3,$B356))</formula>
    </cfRule>
  </conditionalFormatting>
  <conditionalFormatting sqref="E356">
    <cfRule type="expression" dxfId="3725" priority="1616">
      <formula>IF(ISBLANK($H$3),0,SEARCH($H$3,$B356))</formula>
    </cfRule>
  </conditionalFormatting>
  <conditionalFormatting sqref="E356">
    <cfRule type="expression" dxfId="3724" priority="1617">
      <formula>IF(ISBLANK($H$3),0,SEARCH($H$3,$B356))</formula>
    </cfRule>
  </conditionalFormatting>
  <conditionalFormatting sqref="E356">
    <cfRule type="expression" dxfId="3723" priority="1618">
      <formula>IF(ISBLANK($H$3),0,SEARCH($H$3,$B356))</formula>
    </cfRule>
  </conditionalFormatting>
  <conditionalFormatting sqref="E356">
    <cfRule type="expression" dxfId="3722" priority="1619">
      <formula>IF(ISBLANK($H$3),0,SEARCH($H$3,$B356))</formula>
    </cfRule>
  </conditionalFormatting>
  <conditionalFormatting sqref="E356">
    <cfRule type="expression" dxfId="3721" priority="1620">
      <formula>IF(ISBLANK($H$3),0,SEARCH($H$3,$B356))</formula>
    </cfRule>
  </conditionalFormatting>
  <conditionalFormatting sqref="E356">
    <cfRule type="expression" dxfId="3720" priority="1621">
      <formula>IF(ISBLANK($H$3),0,SEARCH($H$3,$B356))</formula>
    </cfRule>
  </conditionalFormatting>
  <conditionalFormatting sqref="E356">
    <cfRule type="expression" dxfId="3719" priority="1622">
      <formula>IF(ISBLANK($H$3),0,SEARCH($H$3,$B356))</formula>
    </cfRule>
  </conditionalFormatting>
  <conditionalFormatting sqref="E356">
    <cfRule type="expression" dxfId="3718" priority="1623">
      <formula>IF(ISBLANK($H$3),0,SEARCH($H$3,$B356))</formula>
    </cfRule>
  </conditionalFormatting>
  <conditionalFormatting sqref="E356">
    <cfRule type="expression" dxfId="3717" priority="1624">
      <formula>IF(ISBLANK($H$3),0,SEARCH($H$3,$B356))</formula>
    </cfRule>
  </conditionalFormatting>
  <conditionalFormatting sqref="E356">
    <cfRule type="expression" dxfId="3716" priority="1625">
      <formula>IF(ISBLANK($H$3),0,SEARCH($H$3,$B356))</formula>
    </cfRule>
  </conditionalFormatting>
  <conditionalFormatting sqref="E356">
    <cfRule type="expression" dxfId="3715" priority="1626">
      <formula>IF(ISBLANK($H$3),0,SEARCH($H$3,$B356))</formula>
    </cfRule>
  </conditionalFormatting>
  <conditionalFormatting sqref="E356">
    <cfRule type="expression" dxfId="3714" priority="1627">
      <formula>IF(ISBLANK($H$3),0,SEARCH($H$3,$B356))</formula>
    </cfRule>
  </conditionalFormatting>
  <conditionalFormatting sqref="E356">
    <cfRule type="expression" dxfId="3713" priority="1628">
      <formula>IF(ISBLANK($H$3),0,SEARCH($H$3,$B356))</formula>
    </cfRule>
  </conditionalFormatting>
  <conditionalFormatting sqref="E356">
    <cfRule type="expression" dxfId="3712" priority="1629">
      <formula>IF(ISBLANK($H$3),0,SEARCH($H$3,$B356))</formula>
    </cfRule>
  </conditionalFormatting>
  <conditionalFormatting sqref="E356">
    <cfRule type="expression" dxfId="3711" priority="1630">
      <formula>IF(ISBLANK($H$3),0,SEARCH($H$3,$B356))</formula>
    </cfRule>
  </conditionalFormatting>
  <conditionalFormatting sqref="E356">
    <cfRule type="expression" dxfId="3710" priority="1631">
      <formula>IF(ISBLANK($H$3),0,SEARCH($H$3,$B356))</formula>
    </cfRule>
  </conditionalFormatting>
  <conditionalFormatting sqref="E356">
    <cfRule type="expression" dxfId="3709" priority="1632">
      <formula>IF(ISBLANK($H$3),0,SEARCH($H$3,$B356))</formula>
    </cfRule>
  </conditionalFormatting>
  <conditionalFormatting sqref="E356">
    <cfRule type="expression" dxfId="3708" priority="1633">
      <formula>IF(ISBLANK($H$3),0,SEARCH($H$3,$B356))</formula>
    </cfRule>
  </conditionalFormatting>
  <conditionalFormatting sqref="A356 G356:H356">
    <cfRule type="expression" dxfId="3707" priority="1634">
      <formula>IF(ISBLANK($H$3),0,SEARCH($H$3,$B356))</formula>
    </cfRule>
  </conditionalFormatting>
  <conditionalFormatting sqref="A356 G356:H356">
    <cfRule type="expression" dxfId="3706" priority="1635">
      <formula>IF(ISBLANK($H$3),0,SEARCH($H$3,$B356))</formula>
    </cfRule>
  </conditionalFormatting>
  <conditionalFormatting sqref="A356 C356:H356">
    <cfRule type="expression" dxfId="3705" priority="1636">
      <formula>IF(ISBLANK($H$3),0,SEARCH($H$3,$B356))</formula>
    </cfRule>
  </conditionalFormatting>
  <conditionalFormatting sqref="A356 C356:H356">
    <cfRule type="expression" dxfId="3704" priority="1637">
      <formula>IF(ISBLANK($H$3),0,SEARCH($H$3,$B356))</formula>
    </cfRule>
  </conditionalFormatting>
  <conditionalFormatting sqref="A356 C356:H356">
    <cfRule type="expression" dxfId="3703" priority="1638">
      <formula>IF(ISBLANK($H$3),0,SEARCH($H$3,$B356))</formula>
    </cfRule>
  </conditionalFormatting>
  <conditionalFormatting sqref="A356 C356:H356">
    <cfRule type="expression" dxfId="3702" priority="1639">
      <formula>IF(ISBLANK($H$3),0,SEARCH($H$3,$B356))</formula>
    </cfRule>
  </conditionalFormatting>
  <conditionalFormatting sqref="A356:J356">
    <cfRule type="expression" dxfId="3701" priority="1640">
      <formula>IF(ISBLANK($H$3),0,SEARCH($H$3,$B356))</formula>
    </cfRule>
  </conditionalFormatting>
  <conditionalFormatting sqref="A356:J356">
    <cfRule type="expression" dxfId="3700" priority="1641">
      <formula>IF(ISBLANK($H$3),0,SEARCH($H$3,$B356))</formula>
    </cfRule>
  </conditionalFormatting>
  <conditionalFormatting sqref="A356:H356">
    <cfRule type="expression" dxfId="3699" priority="1642">
      <formula>IF(ISBLANK($H$3),0,SEARCH($H$3,$B356))</formula>
    </cfRule>
  </conditionalFormatting>
  <conditionalFormatting sqref="A356 C356:H356">
    <cfRule type="expression" dxfId="3698" priority="1643">
      <formula>IF(ISBLANK($H$3),0,SEARCH($H$3,$B356))</formula>
    </cfRule>
  </conditionalFormatting>
  <conditionalFormatting sqref="H356">
    <cfRule type="expression" dxfId="3697" priority="1644">
      <formula>IF(ISBLANK($H$3),0,SEARCH($H$3,#REF!))</formula>
    </cfRule>
  </conditionalFormatting>
  <conditionalFormatting sqref="H356">
    <cfRule type="expression" dxfId="3696" priority="1645">
      <formula>IF(ISBLANK($H$3),0,SEARCH($H$3,#REF!))</formula>
    </cfRule>
  </conditionalFormatting>
  <conditionalFormatting sqref="H356">
    <cfRule type="expression" dxfId="3695" priority="1646">
      <formula>IF(ISBLANK($H$3),0,SEARCH($H$3,#REF!))</formula>
    </cfRule>
  </conditionalFormatting>
  <conditionalFormatting sqref="H356">
    <cfRule type="expression" dxfId="3694" priority="1647">
      <formula>IF(ISBLANK($H$3),0,SEARCH($H$3,#REF!))</formula>
    </cfRule>
  </conditionalFormatting>
  <conditionalFormatting sqref="H356">
    <cfRule type="expression" dxfId="3693" priority="1648">
      <formula>IF(ISBLANK($H$3),0,SEARCH($H$3,#REF!))</formula>
    </cfRule>
  </conditionalFormatting>
  <conditionalFormatting sqref="H356">
    <cfRule type="expression" dxfId="3692" priority="1649">
      <formula>IF(ISBLANK($H$3),0,SEARCH($H$3,#REF!))</formula>
    </cfRule>
  </conditionalFormatting>
  <conditionalFormatting sqref="A355 C355:H355">
    <cfRule type="expression" dxfId="3691" priority="1650">
      <formula>IF(ISBLANK($H$3),0,SEARCH($H$3,$B355))</formula>
    </cfRule>
  </conditionalFormatting>
  <conditionalFormatting sqref="A355 C355:H355">
    <cfRule type="expression" dxfId="3690" priority="1651">
      <formula>IF(ISBLANK($H$3),0,SEARCH($H$3,$B355))</formula>
    </cfRule>
  </conditionalFormatting>
  <conditionalFormatting sqref="A355 C355:H355">
    <cfRule type="expression" dxfId="3689" priority="1652">
      <formula>IF(ISBLANK($H$3),0,SEARCH($H$3,$B355))</formula>
    </cfRule>
  </conditionalFormatting>
  <conditionalFormatting sqref="A355 C355:H355">
    <cfRule type="expression" dxfId="3688" priority="1653">
      <formula>IF(ISBLANK($H$3),0,SEARCH($H$3,$B355))</formula>
    </cfRule>
  </conditionalFormatting>
  <conditionalFormatting sqref="A355:H355">
    <cfRule type="expression" dxfId="3687" priority="1654">
      <formula>IF(ISBLANK($H$3),0,SEARCH($H$3,$B355))</formula>
    </cfRule>
  </conditionalFormatting>
  <conditionalFormatting sqref="A355:J355">
    <cfRule type="expression" dxfId="3686" priority="1655">
      <formula>IF(ISBLANK($H$3),0,SEARCH($H$3,$B355))</formula>
    </cfRule>
  </conditionalFormatting>
  <conditionalFormatting sqref="A355 E355 G355:H355">
    <cfRule type="expression" dxfId="3685" priority="1656">
      <formula>IF(ISBLANK($H$3),0,SEARCH($H$3,$B355))</formula>
    </cfRule>
  </conditionalFormatting>
  <conditionalFormatting sqref="A355 E355 G355:H355">
    <cfRule type="expression" dxfId="3684" priority="1657">
      <formula>IF(ISBLANK($H$3),0,SEARCH($H$3,$B355))</formula>
    </cfRule>
  </conditionalFormatting>
  <conditionalFormatting sqref="A355 E355 G355:H355">
    <cfRule type="expression" dxfId="3683" priority="1658">
      <formula>IF(ISBLANK($H$3),0,SEARCH($H$3,$B355))</formula>
    </cfRule>
  </conditionalFormatting>
  <conditionalFormatting sqref="A355 G355:H355">
    <cfRule type="expression" dxfId="3682" priority="1659">
      <formula>IF(ISBLANK($H$3),0,SEARCH($H$3,$B355))</formula>
    </cfRule>
  </conditionalFormatting>
  <conditionalFormatting sqref="A355 E355 G355:H355">
    <cfRule type="expression" dxfId="3681" priority="1660">
      <formula>IF(ISBLANK($H$3),0,SEARCH($H$3,$B355))</formula>
    </cfRule>
  </conditionalFormatting>
  <conditionalFormatting sqref="A355 G355:H355">
    <cfRule type="expression" dxfId="3680" priority="1661">
      <formula>IF(ISBLANK($H$3),0,SEARCH($H$3,$B355))</formula>
    </cfRule>
  </conditionalFormatting>
  <conditionalFormatting sqref="G355">
    <cfRule type="expression" dxfId="3679" priority="1662">
      <formula>IF(ISBLANK($H$3),0,SEARCH($H$3,#REF!))</formula>
    </cfRule>
  </conditionalFormatting>
  <conditionalFormatting sqref="G355">
    <cfRule type="expression" dxfId="3678" priority="1663">
      <formula>IF(ISBLANK($H$3),0,SEARCH($H$3,#REF!))</formula>
    </cfRule>
  </conditionalFormatting>
  <conditionalFormatting sqref="G355">
    <cfRule type="expression" dxfId="3677" priority="1664">
      <formula>IF(ISBLANK($H$3),0,SEARCH($H$3,#REF!))</formula>
    </cfRule>
  </conditionalFormatting>
  <conditionalFormatting sqref="G355">
    <cfRule type="expression" dxfId="3676" priority="1665">
      <formula>IF(ISBLANK($H$3),0,SEARCH($H$3,#REF!))</formula>
    </cfRule>
  </conditionalFormatting>
  <conditionalFormatting sqref="G355">
    <cfRule type="expression" dxfId="3675" priority="1666">
      <formula>IF(ISBLANK($H$3),0,SEARCH($H$3,#REF!))</formula>
    </cfRule>
  </conditionalFormatting>
  <conditionalFormatting sqref="G355">
    <cfRule type="expression" dxfId="3674" priority="1667">
      <formula>IF(ISBLANK($H$3),0,SEARCH($H$3,#REF!))</formula>
    </cfRule>
  </conditionalFormatting>
  <conditionalFormatting sqref="H355">
    <cfRule type="expression" dxfId="3673" priority="1668">
      <formula>IF(ISBLANK($H$3),0,SEARCH($H$3,#REF!))</formula>
    </cfRule>
  </conditionalFormatting>
  <conditionalFormatting sqref="H355">
    <cfRule type="expression" dxfId="3672" priority="1669">
      <formula>IF(ISBLANK($H$3),0,SEARCH($H$3,#REF!))</formula>
    </cfRule>
  </conditionalFormatting>
  <conditionalFormatting sqref="H355">
    <cfRule type="expression" dxfId="3671" priority="1670">
      <formula>IF(ISBLANK($H$3),0,SEARCH($H$3,#REF!))</formula>
    </cfRule>
  </conditionalFormatting>
  <conditionalFormatting sqref="H355">
    <cfRule type="expression" dxfId="3670" priority="1671">
      <formula>IF(ISBLANK($H$3),0,SEARCH($H$3,#REF!))</formula>
    </cfRule>
  </conditionalFormatting>
  <conditionalFormatting sqref="H355">
    <cfRule type="expression" dxfId="3669" priority="1672">
      <formula>IF(ISBLANK($H$3),0,SEARCH($H$3,#REF!))</formula>
    </cfRule>
  </conditionalFormatting>
  <conditionalFormatting sqref="H355">
    <cfRule type="expression" dxfId="3668" priority="1673">
      <formula>IF(ISBLANK($H$3),0,SEARCH($H$3,#REF!))</formula>
    </cfRule>
  </conditionalFormatting>
  <conditionalFormatting sqref="H354">
    <cfRule type="expression" dxfId="3667" priority="1674">
      <formula>IF(ISBLANK($H$3),0,SEARCH($H$3,#REF!))</formula>
    </cfRule>
  </conditionalFormatting>
  <conditionalFormatting sqref="A354 C354:H354">
    <cfRule type="expression" dxfId="3666" priority="1675">
      <formula>IF(ISBLANK($H$3),0,SEARCH($H$3,$B354))</formula>
    </cfRule>
  </conditionalFormatting>
  <conditionalFormatting sqref="A354 C354:H354">
    <cfRule type="expression" dxfId="3665" priority="1676">
      <formula>IF(ISBLANK($H$3),0,SEARCH($H$3,$B354))</formula>
    </cfRule>
  </conditionalFormatting>
  <conditionalFormatting sqref="A354 C354:H354">
    <cfRule type="expression" dxfId="3664" priority="1677">
      <formula>IF(ISBLANK($H$3),0,SEARCH($H$3,$B354))</formula>
    </cfRule>
  </conditionalFormatting>
  <conditionalFormatting sqref="A354:J354">
    <cfRule type="expression" dxfId="3663" priority="1678">
      <formula>IF(ISBLANK($H$3),0,SEARCH($H$3,$B354))</formula>
    </cfRule>
  </conditionalFormatting>
  <conditionalFormatting sqref="A354:J354">
    <cfRule type="expression" dxfId="3662" priority="1679">
      <formula>IF(ISBLANK($H$3),0,SEARCH($H$3,$B354))</formula>
    </cfRule>
  </conditionalFormatting>
  <conditionalFormatting sqref="A354 C354:H354">
    <cfRule type="expression" dxfId="3661" priority="1680">
      <formula>IF(ISBLANK($H$3),0,SEARCH($H$3,$B354))</formula>
    </cfRule>
  </conditionalFormatting>
  <conditionalFormatting sqref="A354 F354:H354">
    <cfRule type="expression" dxfId="3660" priority="1681">
      <formula>IF(ISBLANK($H$3),0,SEARCH($H$3,$B354))</formula>
    </cfRule>
  </conditionalFormatting>
  <conditionalFormatting sqref="A354 F354:H354">
    <cfRule type="expression" dxfId="3659" priority="1682">
      <formula>IF(ISBLANK($H$3),0,SEARCH($H$3,$B354))</formula>
    </cfRule>
  </conditionalFormatting>
  <conditionalFormatting sqref="A354 F354:H354">
    <cfRule type="expression" dxfId="3658" priority="1683">
      <formula>IF(ISBLANK($H$3),0,SEARCH($H$3,$B354))</formula>
    </cfRule>
  </conditionalFormatting>
  <conditionalFormatting sqref="A354 F354:H354">
    <cfRule type="expression" dxfId="3657" priority="1684">
      <formula>IF(ISBLANK($H$3),0,SEARCH($H$3,$B354))</formula>
    </cfRule>
  </conditionalFormatting>
  <conditionalFormatting sqref="A354 C354:H354">
    <cfRule type="expression" dxfId="3656" priority="1685">
      <formula>IF(ISBLANK($H$3),0,SEARCH($H$3,$B354))</formula>
    </cfRule>
  </conditionalFormatting>
  <conditionalFormatting sqref="A354:H354">
    <cfRule type="expression" dxfId="3655" priority="1686">
      <formula>IF(ISBLANK($H$3),0,SEARCH($H$3,$B354))</formula>
    </cfRule>
  </conditionalFormatting>
  <conditionalFormatting sqref="G354">
    <cfRule type="expression" dxfId="3654" priority="1687">
      <formula>IF(ISBLANK($H$3),0,SEARCH($H$3,#REF!))</formula>
    </cfRule>
  </conditionalFormatting>
  <conditionalFormatting sqref="G354">
    <cfRule type="expression" dxfId="3653" priority="1688">
      <formula>IF(ISBLANK($H$3),0,SEARCH($H$3,#REF!))</formula>
    </cfRule>
  </conditionalFormatting>
  <conditionalFormatting sqref="G354">
    <cfRule type="expression" dxfId="3652" priority="1689">
      <formula>IF(ISBLANK($H$3),0,SEARCH($H$3,#REF!))</formula>
    </cfRule>
  </conditionalFormatting>
  <conditionalFormatting sqref="G354">
    <cfRule type="expression" dxfId="3651" priority="1690">
      <formula>IF(ISBLANK($H$3),0,SEARCH($H$3,#REF!))</formula>
    </cfRule>
  </conditionalFormatting>
  <conditionalFormatting sqref="G354">
    <cfRule type="expression" dxfId="3650" priority="1691">
      <formula>IF(ISBLANK($H$3),0,SEARCH($H$3,#REF!))</formula>
    </cfRule>
  </conditionalFormatting>
  <conditionalFormatting sqref="G354">
    <cfRule type="expression" dxfId="3649" priority="1692">
      <formula>IF(ISBLANK($H$3),0,SEARCH($H$3,#REF!))</formula>
    </cfRule>
  </conditionalFormatting>
  <conditionalFormatting sqref="A353:C353 E353:H353">
    <cfRule type="expression" dxfId="3648" priority="1693">
      <formula>IF(ISBLANK($H$3),0,SEARCH($H$3,$B353))</formula>
    </cfRule>
  </conditionalFormatting>
  <conditionalFormatting sqref="A353:C353 E353:J353">
    <cfRule type="expression" dxfId="3647" priority="1694">
      <formula>IF(ISBLANK($H$3),0,SEARCH($H$3,$B353))</formula>
    </cfRule>
  </conditionalFormatting>
  <conditionalFormatting sqref="A353:C353 E353:J353">
    <cfRule type="expression" dxfId="3646" priority="1695">
      <formula>IF(ISBLANK($H$3),0,SEARCH($H$3,$B353))</formula>
    </cfRule>
  </conditionalFormatting>
  <conditionalFormatting sqref="A353 C353 E353:H353">
    <cfRule type="expression" dxfId="3645" priority="1696">
      <formula>IF(ISBLANK($H$3),0,SEARCH($H$3,$B353))</formula>
    </cfRule>
  </conditionalFormatting>
  <conditionalFormatting sqref="H353">
    <cfRule type="expression" dxfId="3644" priority="1697">
      <formula>IF(ISBLANK($H$3),0,SEARCH($H$3,#REF!))</formula>
    </cfRule>
  </conditionalFormatting>
  <conditionalFormatting sqref="A353 E353 H353">
    <cfRule type="expression" dxfId="3643" priority="1698">
      <formula>IF(ISBLANK($H$3),0,SEARCH($H$3,$B353))</formula>
    </cfRule>
  </conditionalFormatting>
  <conditionalFormatting sqref="A353 E353 H353">
    <cfRule type="expression" dxfId="3642" priority="1699">
      <formula>IF(ISBLANK($H$3),0,SEARCH($H$3,$B353))</formula>
    </cfRule>
  </conditionalFormatting>
  <conditionalFormatting sqref="A353 C353 E353:H353">
    <cfRule type="expression" dxfId="3641" priority="1700">
      <formula>IF(ISBLANK($H$3),0,SEARCH($H$3,$B353))</formula>
    </cfRule>
  </conditionalFormatting>
  <conditionalFormatting sqref="H353">
    <cfRule type="expression" dxfId="3640" priority="1701">
      <formula>IF(ISBLANK($H$3),0,SEARCH($H$3,#REF!))</formula>
    </cfRule>
  </conditionalFormatting>
  <conditionalFormatting sqref="H353">
    <cfRule type="expression" dxfId="3639" priority="1702">
      <formula>IF(ISBLANK($H$3),0,SEARCH($H$3,#REF!))</formula>
    </cfRule>
  </conditionalFormatting>
  <conditionalFormatting sqref="H353">
    <cfRule type="expression" dxfId="3638" priority="1703">
      <formula>IF(ISBLANK($H$3),0,SEARCH($H$3,#REF!))</formula>
    </cfRule>
  </conditionalFormatting>
  <conditionalFormatting sqref="H353">
    <cfRule type="expression" dxfId="3637" priority="1704">
      <formula>IF(ISBLANK($H$3),0,SEARCH($H$3,#REF!))</formula>
    </cfRule>
  </conditionalFormatting>
  <conditionalFormatting sqref="H353">
    <cfRule type="expression" dxfId="3636" priority="1705">
      <formula>IF(ISBLANK($H$3),0,SEARCH($H$3,#REF!))</formula>
    </cfRule>
  </conditionalFormatting>
  <conditionalFormatting sqref="H353">
    <cfRule type="expression" dxfId="3635" priority="1706">
      <formula>IF(ISBLANK($H$3),0,SEARCH($H$3,#REF!))</formula>
    </cfRule>
  </conditionalFormatting>
  <conditionalFormatting sqref="A353 C353 E353:H353">
    <cfRule type="expression" dxfId="3634" priority="1707">
      <formula>IF(ISBLANK($H$3),0,SEARCH($H$3,$B353))</formula>
    </cfRule>
  </conditionalFormatting>
  <conditionalFormatting sqref="A353 C353 E353:H353">
    <cfRule type="expression" dxfId="3633" priority="1708">
      <formula>IF(ISBLANK($H$3),0,SEARCH($H$3,$B353))</formula>
    </cfRule>
  </conditionalFormatting>
  <conditionalFormatting sqref="A353 C353 E353:H353">
    <cfRule type="expression" dxfId="3632" priority="1709">
      <formula>IF(ISBLANK($H$3),0,SEARCH($H$3,$B353))</formula>
    </cfRule>
  </conditionalFormatting>
  <conditionalFormatting sqref="A353 H353">
    <cfRule type="expression" dxfId="3631" priority="1710">
      <formula>IF(ISBLANK($H$3),0,SEARCH($H$3,$B353))</formula>
    </cfRule>
  </conditionalFormatting>
  <conditionalFormatting sqref="A353 H353">
    <cfRule type="expression" dxfId="3630" priority="1711">
      <formula>IF(ISBLANK($H$3),0,SEARCH($H$3,$B353))</formula>
    </cfRule>
  </conditionalFormatting>
  <conditionalFormatting sqref="A352 C352 E352:H352">
    <cfRule type="expression" dxfId="3629" priority="1712">
      <formula>IF(ISBLANK($H$3),0,SEARCH($H$3,$B352))</formula>
    </cfRule>
  </conditionalFormatting>
  <conditionalFormatting sqref="A352 C352 E352:H352">
    <cfRule type="expression" dxfId="3628" priority="1713">
      <formula>IF(ISBLANK($H$3),0,SEARCH($H$3,$B352))</formula>
    </cfRule>
  </conditionalFormatting>
  <conditionalFormatting sqref="A352 C352 E352:H352">
    <cfRule type="expression" dxfId="3627" priority="1714">
      <formula>IF(ISBLANK($H$3),0,SEARCH($H$3,$B352))</formula>
    </cfRule>
  </conditionalFormatting>
  <conditionalFormatting sqref="A352 H352">
    <cfRule type="expression" dxfId="3626" priority="1715">
      <formula>IF(ISBLANK($H$3),0,SEARCH($H$3,$B352))</formula>
    </cfRule>
  </conditionalFormatting>
  <conditionalFormatting sqref="A352 H352">
    <cfRule type="expression" dxfId="3625" priority="1716">
      <formula>IF(ISBLANK($H$3),0,SEARCH($H$3,$B352))</formula>
    </cfRule>
  </conditionalFormatting>
  <conditionalFormatting sqref="A352 C352 E352:H352">
    <cfRule type="expression" dxfId="3624" priority="1717">
      <formula>IF(ISBLANK($H$3),0,SEARCH($H$3,$B352))</formula>
    </cfRule>
  </conditionalFormatting>
  <conditionalFormatting sqref="A352:C352 E352:H352">
    <cfRule type="expression" dxfId="3623" priority="1718">
      <formula>IF(ISBLANK($H$3),0,SEARCH($H$3,$B352))</formula>
    </cfRule>
  </conditionalFormatting>
  <conditionalFormatting sqref="A352:C352 E352:J352">
    <cfRule type="expression" dxfId="3622" priority="1719">
      <formula>IF(ISBLANK($H$3),0,SEARCH($H$3,$B352))</formula>
    </cfRule>
  </conditionalFormatting>
  <conditionalFormatting sqref="A352 H352">
    <cfRule type="expression" dxfId="3621" priority="1720">
      <formula>IF(ISBLANK($H$3),0,SEARCH($H$3,$B352))</formula>
    </cfRule>
  </conditionalFormatting>
  <conditionalFormatting sqref="A352 H352">
    <cfRule type="expression" dxfId="3620" priority="1721">
      <formula>IF(ISBLANK($H$3),0,SEARCH($H$3,$B352))</formula>
    </cfRule>
  </conditionalFormatting>
  <conditionalFormatting sqref="A352 H352">
    <cfRule type="expression" dxfId="3619" priority="1722">
      <formula>IF(ISBLANK($H$3),0,SEARCH($H$3,$B352))</formula>
    </cfRule>
  </conditionalFormatting>
  <conditionalFormatting sqref="A352 H352">
    <cfRule type="expression" dxfId="3618" priority="1723">
      <formula>IF(ISBLANK($H$3),0,SEARCH($H$3,$B352))</formula>
    </cfRule>
  </conditionalFormatting>
  <conditionalFormatting sqref="H352">
    <cfRule type="expression" dxfId="3617" priority="1724">
      <formula>IF(ISBLANK($H$3),0,SEARCH($H$3,#REF!))</formula>
    </cfRule>
  </conditionalFormatting>
  <conditionalFormatting sqref="A342:C351 D342:D345 E342:J351 D347:D349">
    <cfRule type="expression" dxfId="3616" priority="1725">
      <formula>IF(ISBLANK($H$3),0,SEARCH($H$3,$B342))</formula>
    </cfRule>
  </conditionalFormatting>
  <conditionalFormatting sqref="A342:A351 C342:C351 D342:D345 E342:H351 D347:D349">
    <cfRule type="expression" dxfId="3615" priority="1726">
      <formula>IF(ISBLANK($H$3),0,SEARCH($H$3,$B342))</formula>
    </cfRule>
  </conditionalFormatting>
  <conditionalFormatting sqref="A342:C351 D342:D345 E342:H351 I346 D347:D349 I351:J351">
    <cfRule type="expression" dxfId="3614" priority="1727">
      <formula>IF(ISBLANK($H$3),0,SEARCH($H$3,$B342))</formula>
    </cfRule>
  </conditionalFormatting>
  <conditionalFormatting sqref="A342:A351 E342 H342:H351 E345 E347 E351">
    <cfRule type="expression" dxfId="3613" priority="1728">
      <formula>IF(ISBLANK($H$3),0,SEARCH($H$3,$B342))</formula>
    </cfRule>
  </conditionalFormatting>
  <conditionalFormatting sqref="A342:A351 E342 H342:H351 E345 E347 E351">
    <cfRule type="expression" dxfId="3612" priority="1729">
      <formula>IF(ISBLANK($H$3),0,SEARCH($H$3,$B342))</formula>
    </cfRule>
  </conditionalFormatting>
  <conditionalFormatting sqref="A342:A351 C342:C351 D342:D345 E342:H351 D347:D349">
    <cfRule type="expression" dxfId="3611" priority="1730">
      <formula>IF(ISBLANK($H$3),0,SEARCH($H$3,$B342))</formula>
    </cfRule>
  </conditionalFormatting>
  <conditionalFormatting sqref="A342:A351 E342 H342:H351 E345:E347 C351 E351:G351">
    <cfRule type="expression" dxfId="3610" priority="1731">
      <formula>IF(ISBLANK($H$3),0,SEARCH($H$3,$B342))</formula>
    </cfRule>
  </conditionalFormatting>
  <conditionalFormatting sqref="A342:A351 E342 H342:H351 E345:E347 B351:C351 E351:G351">
    <cfRule type="expression" dxfId="3609" priority="1732">
      <formula>IF(ISBLANK($H$3),0,SEARCH($H$3,$B342))</formula>
    </cfRule>
  </conditionalFormatting>
  <conditionalFormatting sqref="A342:A351 H342:H351">
    <cfRule type="expression" dxfId="3608" priority="1733">
      <formula>IF(ISBLANK($H$3),0,SEARCH($H$3,$B342))</formula>
    </cfRule>
  </conditionalFormatting>
  <conditionalFormatting sqref="A342:A351 H342:H351">
    <cfRule type="expression" dxfId="3607" priority="1734">
      <formula>IF(ISBLANK($H$3),0,SEARCH($H$3,$B342))</formula>
    </cfRule>
  </conditionalFormatting>
  <conditionalFormatting sqref="A342:A351 C342:C351 D342:D345 E342:H351 D347:D349">
    <cfRule type="expression" dxfId="3606" priority="1735">
      <formula>IF(ISBLANK($H$3),0,SEARCH($H$3,$B342))</formula>
    </cfRule>
  </conditionalFormatting>
  <conditionalFormatting sqref="A342:A351 C342:C351 D342:D345 E342:H351 D347:D349">
    <cfRule type="expression" dxfId="3605" priority="1736">
      <formula>IF(ISBLANK($H$3),0,SEARCH($H$3,$B342))</formula>
    </cfRule>
  </conditionalFormatting>
  <conditionalFormatting sqref="G342 G346:H346 G349">
    <cfRule type="expression" dxfId="3604" priority="1737">
      <formula>IF(ISBLANK($H$3),0,SEARCH($H$3,#REF!))</formula>
    </cfRule>
  </conditionalFormatting>
  <conditionalFormatting sqref="G342 G346:H346 G349">
    <cfRule type="expression" dxfId="3603" priority="1738">
      <formula>IF(ISBLANK($H$3),0,SEARCH($H$3,#REF!))</formula>
    </cfRule>
  </conditionalFormatting>
  <conditionalFormatting sqref="G342 G346:H346 G349">
    <cfRule type="expression" dxfId="3602" priority="1739">
      <formula>IF(ISBLANK($H$3),0,SEARCH($H$3,#REF!))</formula>
    </cfRule>
  </conditionalFormatting>
  <conditionalFormatting sqref="G342 G346:H346 G349">
    <cfRule type="expression" dxfId="3601" priority="1740">
      <formula>IF(ISBLANK($H$3),0,SEARCH($H$3,#REF!))</formula>
    </cfRule>
  </conditionalFormatting>
  <conditionalFormatting sqref="G342 G346:H346 G349">
    <cfRule type="expression" dxfId="3600" priority="1741">
      <formula>IF(ISBLANK($H$3),0,SEARCH($H$3,#REF!))</formula>
    </cfRule>
  </conditionalFormatting>
  <conditionalFormatting sqref="G342 G346:H346 G349">
    <cfRule type="expression" dxfId="3599" priority="1742">
      <formula>IF(ISBLANK($H$3),0,SEARCH($H$3,#REF!))</formula>
    </cfRule>
  </conditionalFormatting>
  <conditionalFormatting sqref="H342:H351">
    <cfRule type="expression" dxfId="3598" priority="1743">
      <formula>IF(ISBLANK($H$3),0,SEARCH($H$3,#REF!))</formula>
    </cfRule>
  </conditionalFormatting>
  <conditionalFormatting sqref="A341 C341:H341">
    <cfRule type="expression" dxfId="3597" priority="1744">
      <formula>IF(ISBLANK($H$3),0,SEARCH($H$3,$B341))</formula>
    </cfRule>
  </conditionalFormatting>
  <conditionalFormatting sqref="A341 C341:H341">
    <cfRule type="expression" dxfId="3596" priority="1745">
      <formula>IF(ISBLANK($H$3),0,SEARCH($H$3,$B341))</formula>
    </cfRule>
  </conditionalFormatting>
  <conditionalFormatting sqref="A341 C341:H341">
    <cfRule type="expression" dxfId="3595" priority="1746">
      <formula>IF(ISBLANK($H$3),0,SEARCH($H$3,$B341))</formula>
    </cfRule>
  </conditionalFormatting>
  <conditionalFormatting sqref="H341">
    <cfRule type="expression" dxfId="3594" priority="1747">
      <formula>IF(ISBLANK($H$3),0,SEARCH($H$3,#REF!))</formula>
    </cfRule>
  </conditionalFormatting>
  <conditionalFormatting sqref="H341">
    <cfRule type="expression" dxfId="3593" priority="1748">
      <formula>IF(ISBLANK($H$3),0,SEARCH($H$3,#REF!))</formula>
    </cfRule>
  </conditionalFormatting>
  <conditionalFormatting sqref="H341">
    <cfRule type="expression" dxfId="3592" priority="1749">
      <formula>IF(ISBLANK($H$3),0,SEARCH($H$3,#REF!))</formula>
    </cfRule>
  </conditionalFormatting>
  <conditionalFormatting sqref="H341">
    <cfRule type="expression" dxfId="3591" priority="1750">
      <formula>IF(ISBLANK($H$3),0,SEARCH($H$3,#REF!))</formula>
    </cfRule>
  </conditionalFormatting>
  <conditionalFormatting sqref="H341">
    <cfRule type="expression" dxfId="3590" priority="1751">
      <formula>IF(ISBLANK($H$3),0,SEARCH($H$3,#REF!))</formula>
    </cfRule>
  </conditionalFormatting>
  <conditionalFormatting sqref="H341">
    <cfRule type="expression" dxfId="3589" priority="1752">
      <formula>IF(ISBLANK($H$3),0,SEARCH($H$3,#REF!))</formula>
    </cfRule>
  </conditionalFormatting>
  <conditionalFormatting sqref="A341 C341:H341">
    <cfRule type="expression" dxfId="3588" priority="1753">
      <formula>IF(ISBLANK($H$3),0,SEARCH($H$3,$B341))</formula>
    </cfRule>
  </conditionalFormatting>
  <conditionalFormatting sqref="A341:H341">
    <cfRule type="expression" dxfId="3587" priority="1754">
      <formula>IF(ISBLANK($H$3),0,SEARCH($H$3,$B341))</formula>
    </cfRule>
  </conditionalFormatting>
  <conditionalFormatting sqref="A341:J341">
    <cfRule type="expression" dxfId="3586" priority="1755">
      <formula>IF(ISBLANK($H$3),0,SEARCH($H$3,$B341))</formula>
    </cfRule>
  </conditionalFormatting>
  <conditionalFormatting sqref="A341 H341">
    <cfRule type="expression" dxfId="3585" priority="1756">
      <formula>IF(ISBLANK($H$3),0,SEARCH($H$3,$B341))</formula>
    </cfRule>
  </conditionalFormatting>
  <conditionalFormatting sqref="A341 H341">
    <cfRule type="expression" dxfId="3584" priority="1757">
      <formula>IF(ISBLANK($H$3),0,SEARCH($H$3,$B341))</formula>
    </cfRule>
  </conditionalFormatting>
  <conditionalFormatting sqref="A341 H341">
    <cfRule type="expression" dxfId="3583" priority="1758">
      <formula>IF(ISBLANK($H$3),0,SEARCH($H$3,$B341))</formula>
    </cfRule>
  </conditionalFormatting>
  <conditionalFormatting sqref="A341 H341">
    <cfRule type="expression" dxfId="3582" priority="1759">
      <formula>IF(ISBLANK($H$3),0,SEARCH($H$3,$B341))</formula>
    </cfRule>
  </conditionalFormatting>
  <conditionalFormatting sqref="A341 H341">
    <cfRule type="expression" dxfId="3581" priority="1760">
      <formula>IF(ISBLANK($H$3),0,SEARCH($H$3,$B341))</formula>
    </cfRule>
  </conditionalFormatting>
  <conditionalFormatting sqref="A341 H341">
    <cfRule type="expression" dxfId="3580" priority="1761">
      <formula>IF(ISBLANK($H$3),0,SEARCH($H$3,$B341))</formula>
    </cfRule>
  </conditionalFormatting>
  <conditionalFormatting sqref="H340">
    <cfRule type="expression" dxfId="3579" priority="1762">
      <formula>IF(ISBLANK($H$3),0,SEARCH($H$3,#REF!))</formula>
    </cfRule>
  </conditionalFormatting>
  <conditionalFormatting sqref="H340">
    <cfRule type="expression" dxfId="3578" priority="1763">
      <formula>IF(ISBLANK($H$3),0,SEARCH($H$3,#REF!))</formula>
    </cfRule>
  </conditionalFormatting>
  <conditionalFormatting sqref="H340">
    <cfRule type="expression" dxfId="3577" priority="1764">
      <formula>IF(ISBLANK($H$3),0,SEARCH($H$3,#REF!))</formula>
    </cfRule>
  </conditionalFormatting>
  <conditionalFormatting sqref="H340">
    <cfRule type="expression" dxfId="3576" priority="1765">
      <formula>IF(ISBLANK($H$3),0,SEARCH($H$3,#REF!))</formula>
    </cfRule>
  </conditionalFormatting>
  <conditionalFormatting sqref="H340">
    <cfRule type="expression" dxfId="3575" priority="1766">
      <formula>IF(ISBLANK($H$3),0,SEARCH($H$3,#REF!))</formula>
    </cfRule>
  </conditionalFormatting>
  <conditionalFormatting sqref="A340 H340">
    <cfRule type="expression" dxfId="3574" priority="1767">
      <formula>IF(ISBLANK($H$3),0,SEARCH($H$3,$B340))</formula>
    </cfRule>
  </conditionalFormatting>
  <conditionalFormatting sqref="A340 H340">
    <cfRule type="expression" dxfId="3573" priority="1768">
      <formula>IF(ISBLANK($H$3),0,SEARCH($H$3,$B340))</formula>
    </cfRule>
  </conditionalFormatting>
  <conditionalFormatting sqref="A340 H340">
    <cfRule type="expression" dxfId="3572" priority="1769">
      <formula>IF(ISBLANK($H$3),0,SEARCH($H$3,$B340))</formula>
    </cfRule>
  </conditionalFormatting>
  <conditionalFormatting sqref="A340 H340">
    <cfRule type="expression" dxfId="3571" priority="1770">
      <formula>IF(ISBLANK($H$3),0,SEARCH($H$3,$B340))</formula>
    </cfRule>
  </conditionalFormatting>
  <conditionalFormatting sqref="A340 H340">
    <cfRule type="expression" dxfId="3570" priority="1771">
      <formula>IF(ISBLANK($H$3),0,SEARCH($H$3,$B340))</formula>
    </cfRule>
  </conditionalFormatting>
  <conditionalFormatting sqref="A340 H340">
    <cfRule type="expression" dxfId="3569" priority="1772">
      <formula>IF(ISBLANK($H$3),0,SEARCH($H$3,$B340))</formula>
    </cfRule>
  </conditionalFormatting>
  <conditionalFormatting sqref="A340 C340:H340">
    <cfRule type="expression" dxfId="3568" priority="1773">
      <formula>IF(ISBLANK($H$3),0,SEARCH($H$3,$B340))</formula>
    </cfRule>
  </conditionalFormatting>
  <conditionalFormatting sqref="A340 C340:H340">
    <cfRule type="expression" dxfId="3567" priority="1774">
      <formula>IF(ISBLANK($H$3),0,SEARCH($H$3,$B340))</formula>
    </cfRule>
  </conditionalFormatting>
  <conditionalFormatting sqref="A340:H340">
    <cfRule type="expression" dxfId="3566" priority="1775">
      <formula>IF(ISBLANK($H$3),0,SEARCH($H$3,$B340))</formula>
    </cfRule>
  </conditionalFormatting>
  <conditionalFormatting sqref="A340:J340">
    <cfRule type="expression" dxfId="3565" priority="1776">
      <formula>IF(ISBLANK($H$3),0,SEARCH($H$3,$B340))</formula>
    </cfRule>
  </conditionalFormatting>
  <conditionalFormatting sqref="A340 C340:H340">
    <cfRule type="expression" dxfId="3564" priority="1777">
      <formula>IF(ISBLANK($H$3),0,SEARCH($H$3,$B340))</formula>
    </cfRule>
  </conditionalFormatting>
  <conditionalFormatting sqref="A340 C340:H340">
    <cfRule type="expression" dxfId="3563" priority="1778">
      <formula>IF(ISBLANK($H$3),0,SEARCH($H$3,$B340))</formula>
    </cfRule>
  </conditionalFormatting>
  <conditionalFormatting sqref="H340">
    <cfRule type="expression" dxfId="3562" priority="1779">
      <formula>IF(ISBLANK($H$3),0,SEARCH($H$3,#REF!))</formula>
    </cfRule>
  </conditionalFormatting>
  <conditionalFormatting sqref="H340">
    <cfRule type="expression" dxfId="3561" priority="1780">
      <formula>IF(ISBLANK($H$3),0,SEARCH($H$3,#REF!))</formula>
    </cfRule>
  </conditionalFormatting>
  <conditionalFormatting sqref="A339 D339 H339">
    <cfRule type="expression" dxfId="3560" priority="1781">
      <formula>IF(ISBLANK($H$3),0,SEARCH($H$3,$B339))</formula>
    </cfRule>
  </conditionalFormatting>
  <conditionalFormatting sqref="A339 D339 H339">
    <cfRule type="expression" dxfId="3559" priority="1782">
      <formula>IF(ISBLANK($H$3),0,SEARCH($H$3,$B339))</formula>
    </cfRule>
  </conditionalFormatting>
  <conditionalFormatting sqref="A339 C339:H339">
    <cfRule type="expression" dxfId="3558" priority="1783">
      <formula>IF(ISBLANK($H$3),0,SEARCH($H$3,$B339))</formula>
    </cfRule>
  </conditionalFormatting>
  <conditionalFormatting sqref="A339 C339:H339">
    <cfRule type="expression" dxfId="3557" priority="1784">
      <formula>IF(ISBLANK($H$3),0,SEARCH($H$3,$B339))</formula>
    </cfRule>
  </conditionalFormatting>
  <conditionalFormatting sqref="A339:J339">
    <cfRule type="expression" dxfId="3556" priority="1785">
      <formula>IF(ISBLANK($H$3),0,SEARCH($H$3,$B339))</formula>
    </cfRule>
  </conditionalFormatting>
  <conditionalFormatting sqref="A339:H339">
    <cfRule type="expression" dxfId="3555" priority="1786">
      <formula>IF(ISBLANK($H$3),0,SEARCH($H$3,$B339))</formula>
    </cfRule>
  </conditionalFormatting>
  <conditionalFormatting sqref="A339 C339:H339">
    <cfRule type="expression" dxfId="3554" priority="1787">
      <formula>IF(ISBLANK($H$3),0,SEARCH($H$3,$B339))</formula>
    </cfRule>
  </conditionalFormatting>
  <conditionalFormatting sqref="A339 C339:H339">
    <cfRule type="expression" dxfId="3553" priority="1788">
      <formula>IF(ISBLANK($H$3),0,SEARCH($H$3,$B339))</formula>
    </cfRule>
  </conditionalFormatting>
  <conditionalFormatting sqref="A339 H339">
    <cfRule type="expression" dxfId="3552" priority="1789">
      <formula>IF(ISBLANK($H$3),0,SEARCH($H$3,$B339))</formula>
    </cfRule>
  </conditionalFormatting>
  <conditionalFormatting sqref="A339 H339">
    <cfRule type="expression" dxfId="3551" priority="1790">
      <formula>IF(ISBLANK($H$3),0,SEARCH($H$3,$B339))</formula>
    </cfRule>
  </conditionalFormatting>
  <conditionalFormatting sqref="H339">
    <cfRule type="expression" dxfId="3550" priority="1791">
      <formula>IF(ISBLANK($H$3),0,SEARCH($H$3,#REF!))</formula>
    </cfRule>
  </conditionalFormatting>
  <conditionalFormatting sqref="A339 H339">
    <cfRule type="expression" dxfId="3549" priority="1792">
      <formula>IF(ISBLANK($H$3),0,SEARCH($H$3,$B339))</formula>
    </cfRule>
  </conditionalFormatting>
  <conditionalFormatting sqref="A339 H339">
    <cfRule type="expression" dxfId="3548" priority="1793">
      <formula>IF(ISBLANK($H$3),0,SEARCH($H$3,$B339))</formula>
    </cfRule>
  </conditionalFormatting>
  <conditionalFormatting sqref="A338 C338:H338">
    <cfRule type="expression" dxfId="3547" priority="1794">
      <formula>IF(ISBLANK($H$3),0,SEARCH($H$3,$B338))</formula>
    </cfRule>
  </conditionalFormatting>
  <conditionalFormatting sqref="A338:I338">
    <cfRule type="expression" dxfId="3546" priority="1795">
      <formula>IF(ISBLANK($H$3),0,SEARCH($H$3,$B338))</formula>
    </cfRule>
  </conditionalFormatting>
  <conditionalFormatting sqref="A338 C338:H338">
    <cfRule type="expression" dxfId="3545" priority="1796">
      <formula>IF(ISBLANK($H$3),0,SEARCH($H$3,$B338))</formula>
    </cfRule>
  </conditionalFormatting>
  <conditionalFormatting sqref="A338:J338">
    <cfRule type="expression" dxfId="3544" priority="1797">
      <formula>IF(ISBLANK($H$3),0,SEARCH($H$3,$B338))</formula>
    </cfRule>
  </conditionalFormatting>
  <conditionalFormatting sqref="A338 C338:H338">
    <cfRule type="expression" dxfId="3543" priority="1798">
      <formula>IF(ISBLANK($H$3),0,SEARCH($H$3,$B338))</formula>
    </cfRule>
  </conditionalFormatting>
  <conditionalFormatting sqref="H338">
    <cfRule type="expression" dxfId="3542" priority="1799">
      <formula>IF(ISBLANK($H$3),0,SEARCH($H$3,#REF!))</formula>
    </cfRule>
  </conditionalFormatting>
  <conditionalFormatting sqref="A338 E338:F338 H338">
    <cfRule type="expression" dxfId="3541" priority="1800">
      <formula>IF(ISBLANK($H$3),0,SEARCH($H$3,$B338))</formula>
    </cfRule>
  </conditionalFormatting>
  <conditionalFormatting sqref="A338 E338:F338 H338">
    <cfRule type="expression" dxfId="3540" priority="1801">
      <formula>IF(ISBLANK($H$3),0,SEARCH($H$3,$B338))</formula>
    </cfRule>
  </conditionalFormatting>
  <conditionalFormatting sqref="A338 E338:F338 H338">
    <cfRule type="expression" dxfId="3539" priority="1802">
      <formula>IF(ISBLANK($H$3),0,SEARCH($H$3,$B338))</formula>
    </cfRule>
  </conditionalFormatting>
  <conditionalFormatting sqref="A338 F338 H338">
    <cfRule type="expression" dxfId="3538" priority="1803">
      <formula>IF(ISBLANK($H$3),0,SEARCH($H$3,$B338))</formula>
    </cfRule>
  </conditionalFormatting>
  <conditionalFormatting sqref="A338 E338:F338 H338">
    <cfRule type="expression" dxfId="3537" priority="1804">
      <formula>IF(ISBLANK($H$3),0,SEARCH($H$3,$B338))</formula>
    </cfRule>
  </conditionalFormatting>
  <conditionalFormatting sqref="A338 F338 H338">
    <cfRule type="expression" dxfId="3536" priority="1805">
      <formula>IF(ISBLANK($H$3),0,SEARCH($H$3,$B338))</formula>
    </cfRule>
  </conditionalFormatting>
  <conditionalFormatting sqref="A338 C338:H338">
    <cfRule type="expression" dxfId="3535" priority="1806">
      <formula>IF(ISBLANK($H$3),0,SEARCH($H$3,$B338))</formula>
    </cfRule>
  </conditionalFormatting>
  <conditionalFormatting sqref="H337">
    <cfRule type="expression" dxfId="3534" priority="1807">
      <formula>IF(ISBLANK($H$3),0,SEARCH($H$3,#REF!))</formula>
    </cfRule>
  </conditionalFormatting>
  <conditionalFormatting sqref="A337 C337:H337">
    <cfRule type="expression" dxfId="3533" priority="1808">
      <formula>IF(ISBLANK($H$3),0,SEARCH($H$3,$B337))</formula>
    </cfRule>
  </conditionalFormatting>
  <conditionalFormatting sqref="A337 H337">
    <cfRule type="expression" dxfId="3532" priority="1809">
      <formula>IF(ISBLANK($H$3),0,SEARCH($H$3,$B337))</formula>
    </cfRule>
  </conditionalFormatting>
  <conditionalFormatting sqref="A337 H337">
    <cfRule type="expression" dxfId="3531" priority="1810">
      <formula>IF(ISBLANK($H$3),0,SEARCH($H$3,$B337))</formula>
    </cfRule>
  </conditionalFormatting>
  <conditionalFormatting sqref="A337 H337">
    <cfRule type="expression" dxfId="3530" priority="1811">
      <formula>IF(ISBLANK($H$3),0,SEARCH($H$3,$B337))</formula>
    </cfRule>
  </conditionalFormatting>
  <conditionalFormatting sqref="A337 H337">
    <cfRule type="expression" dxfId="3529" priority="1812">
      <formula>IF(ISBLANK($H$3),0,SEARCH($H$3,$B337))</formula>
    </cfRule>
  </conditionalFormatting>
  <conditionalFormatting sqref="A337:J337">
    <cfRule type="expression" dxfId="3528" priority="1813">
      <formula>IF(ISBLANK($H$3),0,SEARCH($H$3,$B337))</formula>
    </cfRule>
  </conditionalFormatting>
  <conditionalFormatting sqref="A337:H337">
    <cfRule type="expression" dxfId="3527" priority="1814">
      <formula>IF(ISBLANK($H$3),0,SEARCH($H$3,$B337))</formula>
    </cfRule>
  </conditionalFormatting>
  <conditionalFormatting sqref="A337 H337">
    <cfRule type="expression" dxfId="3526" priority="1815">
      <formula>IF(ISBLANK($H$3),0,SEARCH($H$3,$B337))</formula>
    </cfRule>
  </conditionalFormatting>
  <conditionalFormatting sqref="A337 H337">
    <cfRule type="expression" dxfId="3525" priority="1816">
      <formula>IF(ISBLANK($H$3),0,SEARCH($H$3,$B337))</formula>
    </cfRule>
  </conditionalFormatting>
  <conditionalFormatting sqref="A337 C337:H337">
    <cfRule type="expression" dxfId="3524" priority="1817">
      <formula>IF(ISBLANK($H$3),0,SEARCH($H$3,$B337))</formula>
    </cfRule>
  </conditionalFormatting>
  <conditionalFormatting sqref="A337 C337:H337">
    <cfRule type="expression" dxfId="3523" priority="1818">
      <formula>IF(ISBLANK($H$3),0,SEARCH($H$3,$B337))</formula>
    </cfRule>
  </conditionalFormatting>
  <conditionalFormatting sqref="A337 C337:H337">
    <cfRule type="expression" dxfId="3522" priority="1819">
      <formula>IF(ISBLANK($H$3),0,SEARCH($H$3,$B337))</formula>
    </cfRule>
  </conditionalFormatting>
  <conditionalFormatting sqref="A332:A336 C332:C336 E332:H336 D333 D335:D336">
    <cfRule type="expression" dxfId="3521" priority="1820">
      <formula>IF(ISBLANK($H$3),0,SEARCH($H$3,$B332))</formula>
    </cfRule>
  </conditionalFormatting>
  <conditionalFormatting sqref="A332:A336 C332:C336 E332:H336 D333 D335:D336">
    <cfRule type="expression" dxfId="3520" priority="1821">
      <formula>IF(ISBLANK($H$3),0,SEARCH($H$3,$B332))</formula>
    </cfRule>
  </conditionalFormatting>
  <conditionalFormatting sqref="A332:A336 H332:H336">
    <cfRule type="expression" dxfId="3519" priority="1822">
      <formula>IF(ISBLANK($H$3),0,SEARCH($H$3,$B332))</formula>
    </cfRule>
  </conditionalFormatting>
  <conditionalFormatting sqref="A332:A336 H332:H336">
    <cfRule type="expression" dxfId="3518" priority="1823">
      <formula>IF(ISBLANK($H$3),0,SEARCH($H$3,$B332))</formula>
    </cfRule>
  </conditionalFormatting>
  <conditionalFormatting sqref="A332:A336 C332:C336 E332:H336 D333 D335:D336">
    <cfRule type="expression" dxfId="3517" priority="1824">
      <formula>IF(ISBLANK($H$3),0,SEARCH($H$3,$B332))</formula>
    </cfRule>
  </conditionalFormatting>
  <conditionalFormatting sqref="A332:C336 E332:H336 D333 D335:D336">
    <cfRule type="expression" dxfId="3516" priority="1825">
      <formula>IF(ISBLANK($H$3),0,SEARCH($H$3,$B332))</formula>
    </cfRule>
  </conditionalFormatting>
  <conditionalFormatting sqref="A332:A336 C332:C336 E332:H336 D333 D335:D336">
    <cfRule type="expression" dxfId="3515" priority="1826">
      <formula>IF(ISBLANK($H$3),0,SEARCH($H$3,$B332))</formula>
    </cfRule>
  </conditionalFormatting>
  <conditionalFormatting sqref="A332:C336 E332:J336 D333 D335:D336">
    <cfRule type="expression" dxfId="3514" priority="1827">
      <formula>IF(ISBLANK($H$3),0,SEARCH($H$3,$B332))</formula>
    </cfRule>
  </conditionalFormatting>
  <conditionalFormatting sqref="A332:A336 E332 H332:H336 E336">
    <cfRule type="expression" dxfId="3513" priority="1828">
      <formula>IF(ISBLANK($H$3),0,SEARCH($H$3,$B332))</formula>
    </cfRule>
  </conditionalFormatting>
  <conditionalFormatting sqref="A332:A336 E332 H332:H336 E336">
    <cfRule type="expression" dxfId="3512" priority="1829">
      <formula>IF(ISBLANK($H$3),0,SEARCH($H$3,$B332))</formula>
    </cfRule>
  </conditionalFormatting>
  <conditionalFormatting sqref="A332:A336 E332 H332:H336 E336">
    <cfRule type="expression" dxfId="3511" priority="1830">
      <formula>IF(ISBLANK($H$3),0,SEARCH($H$3,$B332))</formula>
    </cfRule>
  </conditionalFormatting>
  <conditionalFormatting sqref="A332:A336 E332 H332:H336 E336">
    <cfRule type="expression" dxfId="3510" priority="1831">
      <formula>IF(ISBLANK($H$3),0,SEARCH($H$3,$B332))</formula>
    </cfRule>
  </conditionalFormatting>
  <conditionalFormatting sqref="H332:H333">
    <cfRule type="expression" dxfId="3509" priority="1832">
      <formula>IF(ISBLANK($H$3),0,SEARCH($H$3,#REF!))</formula>
    </cfRule>
  </conditionalFormatting>
  <conditionalFormatting sqref="H332:H333">
    <cfRule type="expression" dxfId="3508" priority="1833">
      <formula>IF(ISBLANK($H$3),0,SEARCH($H$3,#REF!))</formula>
    </cfRule>
  </conditionalFormatting>
  <conditionalFormatting sqref="H332:H333">
    <cfRule type="expression" dxfId="3507" priority="1834">
      <formula>IF(ISBLANK($H$3),0,SEARCH($H$3,#REF!))</formula>
    </cfRule>
  </conditionalFormatting>
  <conditionalFormatting sqref="H332:H333">
    <cfRule type="expression" dxfId="3506" priority="1835">
      <formula>IF(ISBLANK($H$3),0,SEARCH($H$3,#REF!))</formula>
    </cfRule>
  </conditionalFormatting>
  <conditionalFormatting sqref="H332:H333">
    <cfRule type="expression" dxfId="3505" priority="1836">
      <formula>IF(ISBLANK($H$3),0,SEARCH($H$3,#REF!))</formula>
    </cfRule>
  </conditionalFormatting>
  <conditionalFormatting sqref="H332:H333">
    <cfRule type="expression" dxfId="3504" priority="1837">
      <formula>IF(ISBLANK($H$3),0,SEARCH($H$3,#REF!))</formula>
    </cfRule>
  </conditionalFormatting>
  <conditionalFormatting sqref="H332:H333 H335">
    <cfRule type="expression" dxfId="3503" priority="1838">
      <formula>IF(ISBLANK($H$3),0,SEARCH($H$3,$B333))</formula>
    </cfRule>
  </conditionalFormatting>
  <conditionalFormatting sqref="H332:H333 H335">
    <cfRule type="expression" dxfId="3502" priority="1839">
      <formula>IF(ISBLANK($H$3),0,SEARCH($H$3,$B333))</formula>
    </cfRule>
  </conditionalFormatting>
  <conditionalFormatting sqref="H332:H333 H335">
    <cfRule type="expression" dxfId="3501" priority="1840">
      <formula>IF(ISBLANK($H$3),0,SEARCH($H$3,#REF!))</formula>
    </cfRule>
  </conditionalFormatting>
  <conditionalFormatting sqref="H332:H336">
    <cfRule type="expression" dxfId="3500" priority="1841">
      <formula>IF(ISBLANK($H$3),0,SEARCH($H$3,#REF!))</formula>
    </cfRule>
  </conditionalFormatting>
  <conditionalFormatting sqref="H332:H335">
    <cfRule type="expression" dxfId="3499" priority="1842">
      <formula>IF(ISBLANK($H$3),0,SEARCH($H$3,#REF!))</formula>
    </cfRule>
  </conditionalFormatting>
  <conditionalFormatting sqref="H332:H335">
    <cfRule type="expression" dxfId="3498" priority="1843">
      <formula>IF(ISBLANK($H$3),0,SEARCH($H$3,#REF!))</formula>
    </cfRule>
  </conditionalFormatting>
  <conditionalFormatting sqref="H332:H335">
    <cfRule type="expression" dxfId="3497" priority="1844">
      <formula>IF(ISBLANK($H$3),0,SEARCH($H$3,#REF!))</formula>
    </cfRule>
  </conditionalFormatting>
  <conditionalFormatting sqref="H332:H335">
    <cfRule type="expression" dxfId="3496" priority="1845">
      <formula>IF(ISBLANK($H$3),0,SEARCH($H$3,#REF!))</formula>
    </cfRule>
  </conditionalFormatting>
  <conditionalFormatting sqref="H332:H335">
    <cfRule type="expression" dxfId="3495" priority="1846">
      <formula>IF(ISBLANK($H$3),0,SEARCH($H$3,#REF!))</formula>
    </cfRule>
  </conditionalFormatting>
  <conditionalFormatting sqref="H328:H331">
    <cfRule type="expression" dxfId="3494" priority="1847">
      <formula>IF(ISBLANK($H$3),0,SEARCH($H$3,#REF!))</formula>
    </cfRule>
  </conditionalFormatting>
  <conditionalFormatting sqref="A328:A331 C328:C331 E328:H331 D329:D331">
    <cfRule type="expression" dxfId="3493" priority="1848">
      <formula>IF(ISBLANK($H$3),0,SEARCH($H$3,$B328))</formula>
    </cfRule>
  </conditionalFormatting>
  <conditionalFormatting sqref="A328:C331 E328:H331 D329:D331">
    <cfRule type="expression" dxfId="3492" priority="1849">
      <formula>IF(ISBLANK($H$3),0,SEARCH($H$3,$B328))</formula>
    </cfRule>
  </conditionalFormatting>
  <conditionalFormatting sqref="A328:C331 E328:J331 D329:D331">
    <cfRule type="expression" dxfId="3491" priority="1850">
      <formula>IF(ISBLANK($H$3),0,SEARCH($H$3,$B328))</formula>
    </cfRule>
  </conditionalFormatting>
  <conditionalFormatting sqref="A328:A331 C328:C331 E328:H331 D329:D331">
    <cfRule type="expression" dxfId="3490" priority="1851">
      <formula>IF(ISBLANK($H$3),0,SEARCH($H$3,$B328))</formula>
    </cfRule>
  </conditionalFormatting>
  <conditionalFormatting sqref="A328:A331 C328:C331 E328:H331 D329:D331">
    <cfRule type="expression" dxfId="3489" priority="1852">
      <formula>IF(ISBLANK($H$3),0,SEARCH($H$3,$B328))</formula>
    </cfRule>
  </conditionalFormatting>
  <conditionalFormatting sqref="A328:A331 E328:E331 H328:H331 C329:D331 F329:G331">
    <cfRule type="expression" dxfId="3488" priority="1853">
      <formula>IF(ISBLANK($H$3),0,SEARCH($H$3,$B328))</formula>
    </cfRule>
  </conditionalFormatting>
  <conditionalFormatting sqref="A328:A331 E328 H328:H331">
    <cfRule type="expression" dxfId="3487" priority="1854">
      <formula>IF(ISBLANK($H$3),0,SEARCH($H$3,$B328))</formula>
    </cfRule>
  </conditionalFormatting>
  <conditionalFormatting sqref="A328:A331 E328 H328:H331">
    <cfRule type="expression" dxfId="3486" priority="1855">
      <formula>IF(ISBLANK($H$3),0,SEARCH($H$3,$B328))</formula>
    </cfRule>
  </conditionalFormatting>
  <conditionalFormatting sqref="A328:A331 E328 H328:H331">
    <cfRule type="expression" dxfId="3485" priority="1856">
      <formula>IF(ISBLANK($H$3),0,SEARCH($H$3,$B328))</formula>
    </cfRule>
  </conditionalFormatting>
  <conditionalFormatting sqref="A328:A331 E328 H328:H331">
    <cfRule type="expression" dxfId="3484" priority="1857">
      <formula>IF(ISBLANK($H$3),0,SEARCH($H$3,$B328))</formula>
    </cfRule>
  </conditionalFormatting>
  <conditionalFormatting sqref="A328:A331 H328:H331">
    <cfRule type="expression" dxfId="3483" priority="1858">
      <formula>IF(ISBLANK($H$3),0,SEARCH($H$3,$B328))</formula>
    </cfRule>
  </conditionalFormatting>
  <conditionalFormatting sqref="A328:A331 H328:H331">
    <cfRule type="expression" dxfId="3482" priority="1859">
      <formula>IF(ISBLANK($H$3),0,SEARCH($H$3,$B328))</formula>
    </cfRule>
  </conditionalFormatting>
  <conditionalFormatting sqref="H328 H331">
    <cfRule type="expression" dxfId="3481" priority="1860">
      <formula>IF(ISBLANK($H$3),0,SEARCH($H$3,#REF!))</formula>
    </cfRule>
  </conditionalFormatting>
  <conditionalFormatting sqref="H328 H331">
    <cfRule type="expression" dxfId="3480" priority="1861">
      <formula>IF(ISBLANK($H$3),0,SEARCH($H$3,#REF!))</formula>
    </cfRule>
  </conditionalFormatting>
  <conditionalFormatting sqref="H328 H331">
    <cfRule type="expression" dxfId="3479" priority="1862">
      <formula>IF(ISBLANK($H$3),0,SEARCH($H$3,#REF!))</formula>
    </cfRule>
  </conditionalFormatting>
  <conditionalFormatting sqref="H328 H331">
    <cfRule type="expression" dxfId="3478" priority="1863">
      <formula>IF(ISBLANK($H$3),0,SEARCH($H$3,#REF!))</formula>
    </cfRule>
  </conditionalFormatting>
  <conditionalFormatting sqref="H328 H331">
    <cfRule type="expression" dxfId="3477" priority="1864">
      <formula>IF(ISBLANK($H$3),0,SEARCH($H$3,#REF!))</formula>
    </cfRule>
  </conditionalFormatting>
  <conditionalFormatting sqref="H328">
    <cfRule type="expression" dxfId="3476" priority="1865">
      <formula>IF(ISBLANK($H$3),0,SEARCH($H$3,$B329))</formula>
    </cfRule>
  </conditionalFormatting>
  <conditionalFormatting sqref="H328">
    <cfRule type="expression" dxfId="3475" priority="1866">
      <formula>IF(ISBLANK($H$3),0,SEARCH($H$3,$B329))</formula>
    </cfRule>
  </conditionalFormatting>
  <conditionalFormatting sqref="H328">
    <cfRule type="expression" dxfId="3474" priority="1867">
      <formula>IF(ISBLANK($H$3),0,SEARCH($H$3,#REF!))</formula>
    </cfRule>
  </conditionalFormatting>
  <conditionalFormatting sqref="A327 C327:H327">
    <cfRule type="expression" dxfId="3473" priority="1868">
      <formula>IF(ISBLANK($H$3),0,SEARCH($H$3,$B327))</formula>
    </cfRule>
  </conditionalFormatting>
  <conditionalFormatting sqref="A327:J327">
    <cfRule type="expression" dxfId="3472" priority="1869">
      <formula>IF(ISBLANK($H$3),0,SEARCH($H$3,$B327))</formula>
    </cfRule>
  </conditionalFormatting>
  <conditionalFormatting sqref="A327 C327:H327">
    <cfRule type="expression" dxfId="3471" priority="1870">
      <formula>IF(ISBLANK($H$3),0,SEARCH($H$3,$B327))</formula>
    </cfRule>
  </conditionalFormatting>
  <conditionalFormatting sqref="A327 H327">
    <cfRule type="expression" dxfId="3470" priority="1871">
      <formula>IF(ISBLANK($H$3),0,SEARCH($H$3,$B327))</formula>
    </cfRule>
  </conditionalFormatting>
  <conditionalFormatting sqref="A327 H327">
    <cfRule type="expression" dxfId="3469" priority="1872">
      <formula>IF(ISBLANK($H$3),0,SEARCH($H$3,$B327))</formula>
    </cfRule>
  </conditionalFormatting>
  <conditionalFormatting sqref="A327 H327">
    <cfRule type="expression" dxfId="3468" priority="1873">
      <formula>IF(ISBLANK($H$3),0,SEARCH($H$3,$B327))</formula>
    </cfRule>
  </conditionalFormatting>
  <conditionalFormatting sqref="A327 H327">
    <cfRule type="expression" dxfId="3467" priority="1874">
      <formula>IF(ISBLANK($H$3),0,SEARCH($H$3,$B327))</formula>
    </cfRule>
  </conditionalFormatting>
  <conditionalFormatting sqref="A327 C327:H327">
    <cfRule type="expression" dxfId="3466" priority="1875">
      <formula>IF(ISBLANK($H$3),0,SEARCH($H$3,$B327))</formula>
    </cfRule>
  </conditionalFormatting>
  <conditionalFormatting sqref="A327 C327:H327">
    <cfRule type="expression" dxfId="3465" priority="1876">
      <formula>IF(ISBLANK($H$3),0,SEARCH($H$3,$B327))</formula>
    </cfRule>
  </conditionalFormatting>
  <conditionalFormatting sqref="A327:H327">
    <cfRule type="expression" dxfId="3464" priority="1877">
      <formula>IF(ISBLANK($H$3),0,SEARCH($H$3,$B327))</formula>
    </cfRule>
  </conditionalFormatting>
  <conditionalFormatting sqref="A327 H327">
    <cfRule type="expression" dxfId="3463" priority="1878">
      <formula>IF(ISBLANK($H$3),0,SEARCH($H$3,$B327))</formula>
    </cfRule>
  </conditionalFormatting>
  <conditionalFormatting sqref="A327 H327">
    <cfRule type="expression" dxfId="3462" priority="1879">
      <formula>IF(ISBLANK($H$3),0,SEARCH($H$3,$B327))</formula>
    </cfRule>
  </conditionalFormatting>
  <conditionalFormatting sqref="H327">
    <cfRule type="expression" dxfId="3461" priority="1880">
      <formula>IF(ISBLANK($H$3),0,SEARCH($H$3,#REF!))</formula>
    </cfRule>
  </conditionalFormatting>
  <conditionalFormatting sqref="A325:A326 C325:H326">
    <cfRule type="expression" dxfId="3460" priority="1881">
      <formula>IF(ISBLANK($H$3),0,SEARCH($H$3,$B325))</formula>
    </cfRule>
  </conditionalFormatting>
  <conditionalFormatting sqref="A325:H326 I326">
    <cfRule type="expression" dxfId="3459" priority="1882">
      <formula>IF(ISBLANK($H$3),0,SEARCH($H$3,$B325))</formula>
    </cfRule>
  </conditionalFormatting>
  <conditionalFormatting sqref="A325:J326">
    <cfRule type="expression" dxfId="3458" priority="1883">
      <formula>IF(ISBLANK($H$3),0,SEARCH($H$3,$B325))</formula>
    </cfRule>
  </conditionalFormatting>
  <conditionalFormatting sqref="A325:A326 C325:H326">
    <cfRule type="expression" dxfId="3457" priority="1884">
      <formula>IF(ISBLANK($H$3),0,SEARCH($H$3,$B325))</formula>
    </cfRule>
  </conditionalFormatting>
  <conditionalFormatting sqref="A325:A326 H325:H326">
    <cfRule type="expression" dxfId="3456" priority="1885">
      <formula>IF(ISBLANK($H$3),0,SEARCH($H$3,$B325))</formula>
    </cfRule>
  </conditionalFormatting>
  <conditionalFormatting sqref="A325:A326 H325:H326">
    <cfRule type="expression" dxfId="3455" priority="1886">
      <formula>IF(ISBLANK($H$3),0,SEARCH($H$3,$B325))</formula>
    </cfRule>
  </conditionalFormatting>
  <conditionalFormatting sqref="H325:H326">
    <cfRule type="expression" dxfId="3454" priority="1887">
      <formula>IF(ISBLANK($H$3),0,SEARCH($H$3,#REF!))</formula>
    </cfRule>
  </conditionalFormatting>
  <conditionalFormatting sqref="A325:A326 H325:H326">
    <cfRule type="expression" dxfId="3453" priority="1888">
      <formula>IF(ISBLANK($H$3),0,SEARCH($H$3,$B325))</formula>
    </cfRule>
  </conditionalFormatting>
  <conditionalFormatting sqref="A325:A326 H325:H326">
    <cfRule type="expression" dxfId="3452" priority="1889">
      <formula>IF(ISBLANK($H$3),0,SEARCH($H$3,$B325))</formula>
    </cfRule>
  </conditionalFormatting>
  <conditionalFormatting sqref="A325:A326 H325:H326">
    <cfRule type="expression" dxfId="3451" priority="1890">
      <formula>IF(ISBLANK($H$3),0,SEARCH($H$3,$B325))</formula>
    </cfRule>
  </conditionalFormatting>
  <conditionalFormatting sqref="A325:A326 H325:H326">
    <cfRule type="expression" dxfId="3450" priority="1891">
      <formula>IF(ISBLANK($H$3),0,SEARCH($H$3,$B325))</formula>
    </cfRule>
  </conditionalFormatting>
  <conditionalFormatting sqref="A325:A326 C325:H326">
    <cfRule type="expression" dxfId="3449" priority="1892">
      <formula>IF(ISBLANK($H$3),0,SEARCH($H$3,$B325))</formula>
    </cfRule>
  </conditionalFormatting>
  <conditionalFormatting sqref="A325:A326 C325:H326">
    <cfRule type="expression" dxfId="3448" priority="1893">
      <formula>IF(ISBLANK($H$3),0,SEARCH($H$3,$B325))</formula>
    </cfRule>
  </conditionalFormatting>
  <conditionalFormatting sqref="A324:J324">
    <cfRule type="expression" dxfId="3447" priority="1894">
      <formula>IF(ISBLANK($H$3),0,SEARCH($H$3,$B324))</formula>
    </cfRule>
  </conditionalFormatting>
  <conditionalFormatting sqref="A324 C324:H324">
    <cfRule type="expression" dxfId="3446" priority="1895">
      <formula>IF(ISBLANK($H$3),0,SEARCH($H$3,$B324))</formula>
    </cfRule>
  </conditionalFormatting>
  <conditionalFormatting sqref="A324:H324">
    <cfRule type="expression" dxfId="3445" priority="1896">
      <formula>IF(ISBLANK($H$3),0,SEARCH($H$3,$B324))</formula>
    </cfRule>
  </conditionalFormatting>
  <conditionalFormatting sqref="A324 C324:H324">
    <cfRule type="expression" dxfId="3444" priority="1897">
      <formula>IF(ISBLANK($H$3),0,SEARCH($H$3,$B324))</formula>
    </cfRule>
  </conditionalFormatting>
  <conditionalFormatting sqref="A324 E324:F324">
    <cfRule type="expression" dxfId="3443" priority="1898">
      <formula>IF(ISBLANK($H$3),0,SEARCH($H$3,$B324))</formula>
    </cfRule>
  </conditionalFormatting>
  <conditionalFormatting sqref="A324 E324:F324">
    <cfRule type="expression" dxfId="3442" priority="1899">
      <formula>IF(ISBLANK($H$3),0,SEARCH($H$3,$B324))</formula>
    </cfRule>
  </conditionalFormatting>
  <conditionalFormatting sqref="A324 D324:F324 H324">
    <cfRule type="expression" dxfId="3441" priority="1900">
      <formula>IF(ISBLANK($H$3),0,SEARCH($H$3,$B324))</formula>
    </cfRule>
  </conditionalFormatting>
  <conditionalFormatting sqref="A324 D324:F324 H324">
    <cfRule type="expression" dxfId="3440" priority="1901">
      <formula>IF(ISBLANK($H$3),0,SEARCH($H$3,$B324))</formula>
    </cfRule>
  </conditionalFormatting>
  <conditionalFormatting sqref="A324 E324">
    <cfRule type="expression" dxfId="3439" priority="1902">
      <formula>IF(ISBLANK($H$3),0,SEARCH($H$3,$B324))</formula>
    </cfRule>
  </conditionalFormatting>
  <conditionalFormatting sqref="A324">
    <cfRule type="expression" dxfId="3438" priority="1903">
      <formula>IF(ISBLANK($H$3),0,SEARCH($H$3,$B324))</formula>
    </cfRule>
  </conditionalFormatting>
  <conditionalFormatting sqref="A324 E324">
    <cfRule type="expression" dxfId="3437" priority="1904">
      <formula>IF(ISBLANK($H$3),0,SEARCH($H$3,$B324))</formula>
    </cfRule>
  </conditionalFormatting>
  <conditionalFormatting sqref="A324">
    <cfRule type="expression" dxfId="3436" priority="1905">
      <formula>IF(ISBLANK($H$3),0,SEARCH($H$3,$B324))</formula>
    </cfRule>
  </conditionalFormatting>
  <conditionalFormatting sqref="A321:A322 C321:H322 I322">
    <cfRule type="expression" dxfId="3435" priority="1906">
      <formula>IF(ISBLANK($H$3),0,SEARCH($H$3,$B321))</formula>
    </cfRule>
  </conditionalFormatting>
  <conditionalFormatting sqref="A321:I322 J322">
    <cfRule type="expression" dxfId="3434" priority="1907">
      <formula>IF(ISBLANK($H$3),0,SEARCH($H$3,$B321))</formula>
    </cfRule>
  </conditionalFormatting>
  <conditionalFormatting sqref="G322:H322">
    <cfRule type="expression" dxfId="3433" priority="1908">
      <formula>IF(ISBLANK($H$3),0,SEARCH($H$3,#REF!))</formula>
    </cfRule>
  </conditionalFormatting>
  <conditionalFormatting sqref="G322:H322">
    <cfRule type="expression" dxfId="3432" priority="1909">
      <formula>IF(ISBLANK($H$3),0,SEARCH($H$3,#REF!))</formula>
    </cfRule>
  </conditionalFormatting>
  <conditionalFormatting sqref="G322:H322">
    <cfRule type="expression" dxfId="3431" priority="1910">
      <formula>IF(ISBLANK($H$3),0,SEARCH($H$3,#REF!))</formula>
    </cfRule>
  </conditionalFormatting>
  <conditionalFormatting sqref="G322:H322">
    <cfRule type="expression" dxfId="3430" priority="1911">
      <formula>IF(ISBLANK($H$3),0,SEARCH($H$3,#REF!))</formula>
    </cfRule>
  </conditionalFormatting>
  <conditionalFormatting sqref="G322:H322">
    <cfRule type="expression" dxfId="3429" priority="1912">
      <formula>IF(ISBLANK($H$3),0,SEARCH($H$3,#REF!))</formula>
    </cfRule>
  </conditionalFormatting>
  <conditionalFormatting sqref="G322:H322">
    <cfRule type="expression" dxfId="3428" priority="1913">
      <formula>IF(ISBLANK($H$3),0,SEARCH($H$3,#REF!))</formula>
    </cfRule>
  </conditionalFormatting>
  <conditionalFormatting sqref="A321:A322 B322:H322">
    <cfRule type="expression" dxfId="3427" priority="1914">
      <formula>IF(ISBLANK($H$3),0,SEARCH($H$3,$B321))</formula>
    </cfRule>
  </conditionalFormatting>
  <conditionalFormatting sqref="A321:A322 E321:F322 H321:H322 B322:D322 G322 I322">
    <cfRule type="expression" dxfId="3426" priority="1915">
      <formula>IF(ISBLANK($H$3),0,SEARCH($H$3,$B321))</formula>
    </cfRule>
  </conditionalFormatting>
  <conditionalFormatting sqref="A321:A322 C321:H322 B322 I322">
    <cfRule type="expression" dxfId="3425" priority="1916">
      <formula>IF(ISBLANK($H$3),0,SEARCH($H$3,$B321))</formula>
    </cfRule>
  </conditionalFormatting>
  <conditionalFormatting sqref="A321:J322">
    <cfRule type="expression" dxfId="3424" priority="1917">
      <formula>IF(ISBLANK($H$3),0,SEARCH($H$3,$B321))</formula>
    </cfRule>
  </conditionalFormatting>
  <conditionalFormatting sqref="A321:A322 C321:H322 I322">
    <cfRule type="expression" dxfId="3423" priority="1918">
      <formula>IF(ISBLANK($H$3),0,SEARCH($H$3,$B321))</formula>
    </cfRule>
  </conditionalFormatting>
  <conditionalFormatting sqref="A321:A322 C321:H322 I322">
    <cfRule type="expression" dxfId="3422" priority="1919">
      <formula>IF(ISBLANK($H$3),0,SEARCH($H$3,$B321))</formula>
    </cfRule>
  </conditionalFormatting>
  <conditionalFormatting sqref="I322:J322">
    <cfRule type="expression" dxfId="3421" priority="1920">
      <formula>IF(ISBLANK($H$3),0,SEARCH($H$3,$B321))</formula>
    </cfRule>
  </conditionalFormatting>
  <conditionalFormatting sqref="I322:J322">
    <cfRule type="expression" dxfId="3420" priority="1921">
      <formula>IF(ISBLANK($H$3),0,SEARCH($H$3,#REF!))</formula>
    </cfRule>
  </conditionalFormatting>
  <conditionalFormatting sqref="A321:A322 C322:H322">
    <cfRule type="expression" dxfId="3419" priority="1922">
      <formula>IF(ISBLANK($H$3),0,SEARCH($H$3,$B321))</formula>
    </cfRule>
  </conditionalFormatting>
  <conditionalFormatting sqref="A321:A322 E321:F322 H321:H322 C322:D322 G322 I322">
    <cfRule type="expression" dxfId="3418" priority="1923">
      <formula>IF(ISBLANK($H$3),0,SEARCH($H$3,$B321))</formula>
    </cfRule>
  </conditionalFormatting>
  <conditionalFormatting sqref="A321:A322 D322 F322:G322">
    <cfRule type="expression" dxfId="3417" priority="1924">
      <formula>IF(ISBLANK($H$3),0,SEARCH($H$3,$B321))</formula>
    </cfRule>
  </conditionalFormatting>
  <conditionalFormatting sqref="A321:A322 D322 F322:G322">
    <cfRule type="expression" dxfId="3416" priority="1925">
      <formula>IF(ISBLANK($H$3),0,SEARCH($H$3,$B321))</formula>
    </cfRule>
  </conditionalFormatting>
  <conditionalFormatting sqref="H322">
    <cfRule type="expression" dxfId="3415" priority="1926">
      <formula>IF(ISBLANK($H$3),0,SEARCH($H$3,#REF!))</formula>
    </cfRule>
  </conditionalFormatting>
  <conditionalFormatting sqref="H322">
    <cfRule type="expression" dxfId="3414" priority="1927">
      <formula>IF(ISBLANK($H$3),0,SEARCH($H$3,#REF!))</formula>
    </cfRule>
  </conditionalFormatting>
  <conditionalFormatting sqref="H322">
    <cfRule type="expression" dxfId="3413" priority="1928">
      <formula>IF(ISBLANK($H$3),0,SEARCH($H$3,#REF!))</formula>
    </cfRule>
  </conditionalFormatting>
  <conditionalFormatting sqref="H322">
    <cfRule type="expression" dxfId="3412" priority="1929">
      <formula>IF(ISBLANK($H$3),0,SEARCH($H$3,#REF!))</formula>
    </cfRule>
  </conditionalFormatting>
  <conditionalFormatting sqref="H322">
    <cfRule type="expression" dxfId="3411" priority="1930">
      <formula>IF(ISBLANK($H$3),0,SEARCH($H$3,#REF!))</formula>
    </cfRule>
  </conditionalFormatting>
  <conditionalFormatting sqref="H322">
    <cfRule type="expression" dxfId="3410" priority="1931">
      <formula>IF(ISBLANK($H$3),0,SEARCH($H$3,#REF!))</formula>
    </cfRule>
  </conditionalFormatting>
  <conditionalFormatting sqref="H322">
    <cfRule type="expression" dxfId="3409" priority="1932">
      <formula>IF(ISBLANK($H$3),0,SEARCH($H$3,#REF!))</formula>
    </cfRule>
  </conditionalFormatting>
  <conditionalFormatting sqref="H322">
    <cfRule type="expression" dxfId="3408" priority="1933">
      <formula>IF(ISBLANK($H$3),0,SEARCH($H$3,#REF!))</formula>
    </cfRule>
  </conditionalFormatting>
  <conditionalFormatting sqref="H322">
    <cfRule type="expression" dxfId="3407" priority="1934">
      <formula>IF(ISBLANK($H$3),0,SEARCH($H$3,#REF!))</formula>
    </cfRule>
  </conditionalFormatting>
  <conditionalFormatting sqref="A319:I320">
    <cfRule type="expression" dxfId="3406" priority="1935">
      <formula>IF(ISBLANK($H$3),0,SEARCH($H$3,$B319))</formula>
    </cfRule>
  </conditionalFormatting>
  <conditionalFormatting sqref="A319:A320 C319:H320">
    <cfRule type="expression" dxfId="3405" priority="1936">
      <formula>IF(ISBLANK($H$3),0,SEARCH($H$3,$B319))</formula>
    </cfRule>
  </conditionalFormatting>
  <conditionalFormatting sqref="A319:A320 C319:H320">
    <cfRule type="expression" dxfId="3404" priority="1937">
      <formula>IF(ISBLANK($H$3),0,SEARCH($H$3,$B319))</formula>
    </cfRule>
  </conditionalFormatting>
  <conditionalFormatting sqref="A319:J320">
    <cfRule type="expression" dxfId="3403" priority="1938">
      <formula>IF(ISBLANK($H$3),0,SEARCH($H$3,$B319))</formula>
    </cfRule>
  </conditionalFormatting>
  <conditionalFormatting sqref="A319:A320 C319:H320">
    <cfRule type="expression" dxfId="3402" priority="1939">
      <formula>IF(ISBLANK($H$3),0,SEARCH($H$3,$B319))</formula>
    </cfRule>
  </conditionalFormatting>
  <conditionalFormatting sqref="A319:A320 C319:H320">
    <cfRule type="expression" dxfId="3401" priority="1940">
      <formula>IF(ISBLANK($H$3),0,SEARCH($H$3,$B319))</formula>
    </cfRule>
  </conditionalFormatting>
  <conditionalFormatting sqref="A319:A320 E319 H320">
    <cfRule type="expression" dxfId="3400" priority="1941">
      <formula>IF(ISBLANK($H$3),0,SEARCH($H$3,$B319))</formula>
    </cfRule>
  </conditionalFormatting>
  <conditionalFormatting sqref="A319:A320 H319:H320">
    <cfRule type="expression" dxfId="3399" priority="1942">
      <formula>IF(ISBLANK($H$3),0,SEARCH($H$3,$B319))</formula>
    </cfRule>
  </conditionalFormatting>
  <conditionalFormatting sqref="A319:A320 E319 H320">
    <cfRule type="expression" dxfId="3398" priority="1943">
      <formula>IF(ISBLANK($H$3),0,SEARCH($H$3,$B319))</formula>
    </cfRule>
  </conditionalFormatting>
  <conditionalFormatting sqref="A319:A320 H319:H320">
    <cfRule type="expression" dxfId="3397" priority="1944">
      <formula>IF(ISBLANK($H$3),0,SEARCH($H$3,$B319))</formula>
    </cfRule>
  </conditionalFormatting>
  <conditionalFormatting sqref="H320">
    <cfRule type="expression" dxfId="3396" priority="1945">
      <formula>IF(ISBLANK($H$3),0,SEARCH($H$3,#REF!))</formula>
    </cfRule>
  </conditionalFormatting>
  <conditionalFormatting sqref="H320">
    <cfRule type="expression" dxfId="3395" priority="1946">
      <formula>IF(ISBLANK($H$3),0,SEARCH($H$3,#REF!))</formula>
    </cfRule>
  </conditionalFormatting>
  <conditionalFormatting sqref="H320">
    <cfRule type="expression" dxfId="3394" priority="1947">
      <formula>IF(ISBLANK($H$3),0,SEARCH($H$3,#REF!))</formula>
    </cfRule>
  </conditionalFormatting>
  <conditionalFormatting sqref="H320">
    <cfRule type="expression" dxfId="3393" priority="1948">
      <formula>IF(ISBLANK($H$3),0,SEARCH($H$3,#REF!))</formula>
    </cfRule>
  </conditionalFormatting>
  <conditionalFormatting sqref="H320">
    <cfRule type="expression" dxfId="3392" priority="1949">
      <formula>IF(ISBLANK($H$3),0,SEARCH($H$3,#REF!))</formula>
    </cfRule>
  </conditionalFormatting>
  <conditionalFormatting sqref="H320">
    <cfRule type="expression" dxfId="3391" priority="1950">
      <formula>IF(ISBLANK($H$3),0,SEARCH($H$3,#REF!))</formula>
    </cfRule>
  </conditionalFormatting>
  <conditionalFormatting sqref="H320">
    <cfRule type="expression" dxfId="3390" priority="1951">
      <formula>IF(ISBLANK($H$3),0,SEARCH($H$3,#REF!))</formula>
    </cfRule>
  </conditionalFormatting>
  <conditionalFormatting sqref="H320">
    <cfRule type="expression" dxfId="3389" priority="1952">
      <formula>IF(ISBLANK($H$3),0,SEARCH($H$3,#REF!))</formula>
    </cfRule>
  </conditionalFormatting>
  <conditionalFormatting sqref="H320">
    <cfRule type="expression" dxfId="3388" priority="1953">
      <formula>IF(ISBLANK($H$3),0,SEARCH($H$3,#REF!))</formula>
    </cfRule>
  </conditionalFormatting>
  <conditionalFormatting sqref="A319:A320 E319:E320 H319:H320 F320">
    <cfRule type="expression" dxfId="3387" priority="1954">
      <formula>IF(ISBLANK($H$3),0,SEARCH($H$3,$B319))</formula>
    </cfRule>
  </conditionalFormatting>
  <conditionalFormatting sqref="A319:A320 E319:E320 H319:H320 F320">
    <cfRule type="expression" dxfId="3386" priority="1955">
      <formula>IF(ISBLANK($H$3),0,SEARCH($H$3,$B319))</formula>
    </cfRule>
  </conditionalFormatting>
  <conditionalFormatting sqref="A318:J318 H325 H332 H339 H346 H353 H360 H367 H374 H381 H387">
    <cfRule type="expression" dxfId="3385" priority="1956">
      <formula>IF(ISBLANK($H$3),0,SEARCH($H$3,$B318))</formula>
    </cfRule>
  </conditionalFormatting>
  <conditionalFormatting sqref="A318:I318 H325 H332 H339 H346 H353 H360 H367 H374 H381 H387">
    <cfRule type="expression" dxfId="3384" priority="1957">
      <formula>IF(ISBLANK($H$3),0,SEARCH($H$3,$B318))</formula>
    </cfRule>
  </conditionalFormatting>
  <conditionalFormatting sqref="A318 C318:H318 H325 H332 H339 H346 H353 H360 H367 H374 H381 H387">
    <cfRule type="expression" dxfId="3383" priority="1958">
      <formula>IF(ISBLANK($H$3),0,SEARCH($H$3,$B318))</formula>
    </cfRule>
  </conditionalFormatting>
  <conditionalFormatting sqref="A318 C318:H318 H325 H332 H339 H346 H353 H360 H367 H374 H381 H387">
    <cfRule type="expression" dxfId="3382" priority="1959">
      <formula>IF(ISBLANK($H$3),0,SEARCH($H$3,$B318))</formula>
    </cfRule>
  </conditionalFormatting>
  <conditionalFormatting sqref="A318 C318:H318 H325 H332 H339 H346 H353 H360 H367 H374 H381 H387">
    <cfRule type="expression" dxfId="3381" priority="1960">
      <formula>IF(ISBLANK($H$3),0,SEARCH($H$3,$B318))</formula>
    </cfRule>
  </conditionalFormatting>
  <conditionalFormatting sqref="A318 C318:H318 H325 H332 H339 H346 H353 H360 H367 H374 H381 H387">
    <cfRule type="expression" dxfId="3380" priority="1961">
      <formula>IF(ISBLANK($H$3),0,SEARCH($H$3,$B318))</formula>
    </cfRule>
  </conditionalFormatting>
  <conditionalFormatting sqref="A318">
    <cfRule type="expression" dxfId="3379" priority="1962">
      <formula>IF(ISBLANK($H$3),0,SEARCH($H$3,$B318))</formula>
    </cfRule>
  </conditionalFormatting>
  <conditionalFormatting sqref="A318">
    <cfRule type="expression" dxfId="3378" priority="1963">
      <formula>IF(ISBLANK($H$3),0,SEARCH($H$3,$B318))</formula>
    </cfRule>
  </conditionalFormatting>
  <conditionalFormatting sqref="A318">
    <cfRule type="expression" dxfId="3377" priority="1964">
      <formula>IF(ISBLANK($H$3),0,SEARCH($H$3,$B318))</formula>
    </cfRule>
  </conditionalFormatting>
  <conditionalFormatting sqref="A318">
    <cfRule type="expression" dxfId="3376" priority="1965">
      <formula>IF(ISBLANK($H$3),0,SEARCH($H$3,$B318))</formula>
    </cfRule>
  </conditionalFormatting>
  <conditionalFormatting sqref="A318">
    <cfRule type="expression" dxfId="3375" priority="1966">
      <formula>IF(ISBLANK($H$3),0,SEARCH($H$3,$B318))</formula>
    </cfRule>
  </conditionalFormatting>
  <conditionalFormatting sqref="A318">
    <cfRule type="expression" dxfId="3374" priority="1967">
      <formula>IF(ISBLANK($H$3),0,SEARCH($H$3,$B318))</formula>
    </cfRule>
  </conditionalFormatting>
  <conditionalFormatting sqref="A317:C317 E317:H317 H324 H331 H338 H345 H352 H359 H366 H373 H380 H386 H393">
    <cfRule type="expression" dxfId="3373" priority="1968">
      <formula>IF(ISBLANK($H$3),0,SEARCH($H$3,$B317))</formula>
    </cfRule>
  </conditionalFormatting>
  <conditionalFormatting sqref="A317 C317 E317:H317 H324 H331 H338 H345 H352 H359 H366 H373 H380 H386 H393">
    <cfRule type="expression" dxfId="3372" priority="1969">
      <formula>IF(ISBLANK($H$3),0,SEARCH($H$3,$B317))</formula>
    </cfRule>
  </conditionalFormatting>
  <conditionalFormatting sqref="A317:C317 E317:J317 H324 H331 H338 H345 H352 H359 H366 H373 H380 H386 H393">
    <cfRule type="expression" dxfId="3371" priority="1970">
      <formula>IF(ISBLANK($H$3),0,SEARCH($H$3,$B317))</formula>
    </cfRule>
  </conditionalFormatting>
  <conditionalFormatting sqref="A317 C317 E317:H317 H324 H331 H338 H345 H352 H359 H366 H373 H380 H386 H393">
    <cfRule type="expression" dxfId="3370" priority="1971">
      <formula>IF(ISBLANK($H$3),0,SEARCH($H$3,$B317))</formula>
    </cfRule>
  </conditionalFormatting>
  <conditionalFormatting sqref="A317 C317 E317:H317 H324 H331 H338 H345 H352 H359 H366 H373 H380 H386 H393">
    <cfRule type="expression" dxfId="3369" priority="1972">
      <formula>IF(ISBLANK($H$3),0,SEARCH($H$3,$B317))</formula>
    </cfRule>
  </conditionalFormatting>
  <conditionalFormatting sqref="A317 E317:F317 H317 H324 H331 H338 H345 H352 H359 H366 H373 H380 H386 H393">
    <cfRule type="expression" dxfId="3368" priority="1973">
      <formula>IF(ISBLANK($H$3),0,SEARCH($H$3,$B317))</formula>
    </cfRule>
  </conditionalFormatting>
  <conditionalFormatting sqref="A317">
    <cfRule type="expression" dxfId="3367" priority="1974">
      <formula>IF(ISBLANK($H$3),0,SEARCH($H$3,$B317))</formula>
    </cfRule>
  </conditionalFormatting>
  <conditionalFormatting sqref="A317">
    <cfRule type="expression" dxfId="3366" priority="1975">
      <formula>IF(ISBLANK($H$3),0,SEARCH($H$3,$B317))</formula>
    </cfRule>
  </conditionalFormatting>
  <conditionalFormatting sqref="A317 E317">
    <cfRule type="expression" dxfId="3365" priority="1976">
      <formula>IF(ISBLANK($H$3),0,SEARCH($H$3,$B317))</formula>
    </cfRule>
  </conditionalFormatting>
  <conditionalFormatting sqref="A317 E317">
    <cfRule type="expression" dxfId="3364" priority="1977">
      <formula>IF(ISBLANK($H$3),0,SEARCH($H$3,$B317))</formula>
    </cfRule>
  </conditionalFormatting>
  <conditionalFormatting sqref="A317 E317">
    <cfRule type="expression" dxfId="3363" priority="1978">
      <formula>IF(ISBLANK($H$3),0,SEARCH($H$3,$B317))</formula>
    </cfRule>
  </conditionalFormatting>
  <conditionalFormatting sqref="A317 E317">
    <cfRule type="expression" dxfId="3362" priority="1979">
      <formula>IF(ISBLANK($H$3),0,SEARCH($H$3,$B317))</formula>
    </cfRule>
  </conditionalFormatting>
  <conditionalFormatting sqref="A316 C316:H316 H330 H337 H344 H351 H358 H365 H372 H379 H385 H392">
    <cfRule type="expression" dxfId="3361" priority="1980">
      <formula>IF(ISBLANK($H$3),0,SEARCH($H$3,$B316))</formula>
    </cfRule>
  </conditionalFormatting>
  <conditionalFormatting sqref="A316:H316 H330 H337 H344 H351 H358 H365 H372 H379 H385 H392">
    <cfRule type="expression" dxfId="3360" priority="1981">
      <formula>IF(ISBLANK($H$3),0,SEARCH($H$3,$B316))</formula>
    </cfRule>
  </conditionalFormatting>
  <conditionalFormatting sqref="A316:J316 H330 H337 H344 H351 H358 H365 H372 H379 H385 H392">
    <cfRule type="expression" dxfId="3359" priority="1982">
      <formula>IF(ISBLANK($H$3),0,SEARCH($H$3,$B316))</formula>
    </cfRule>
  </conditionalFormatting>
  <conditionalFormatting sqref="A316 C316:H316 H330 H337 H344 H351 H358 H365 H372 H379 H385 H392">
    <cfRule type="expression" dxfId="3358" priority="1983">
      <formula>IF(ISBLANK($H$3),0,SEARCH($H$3,$B316))</formula>
    </cfRule>
  </conditionalFormatting>
  <conditionalFormatting sqref="A316 E316:F316 H316 H330 H337 H344 H351 H358 H365 H372 H379 H385 H392">
    <cfRule type="expression" dxfId="3357" priority="1984">
      <formula>IF(ISBLANK($H$3),0,SEARCH($H$3,$B316))</formula>
    </cfRule>
  </conditionalFormatting>
  <conditionalFormatting sqref="A316 E316:F316 H316 H330 H337 H344 H351 H358 H365 H372 H379 H385 H392">
    <cfRule type="expression" dxfId="3356" priority="1985">
      <formula>IF(ISBLANK($H$3),0,SEARCH($H$3,$B316))</formula>
    </cfRule>
  </conditionalFormatting>
  <conditionalFormatting sqref="A316 E316 H316 H330 H337 H344 H351 H358 H365 H372 H379 H385 H392">
    <cfRule type="expression" dxfId="3355" priority="1986">
      <formula>IF(ISBLANK($H$3),0,SEARCH($H$3,$B316))</formula>
    </cfRule>
  </conditionalFormatting>
  <conditionalFormatting sqref="A316 E316 H316 H330 H337 H344 H351 H358 H365 H372 H379 H385 H392">
    <cfRule type="expression" dxfId="3354" priority="1987">
      <formula>IF(ISBLANK($H$3),0,SEARCH($H$3,$B316))</formula>
    </cfRule>
  </conditionalFormatting>
  <conditionalFormatting sqref="A316 E316 H316 H330 H337 H344 H351 H358 H365 H372 H379 H385 H392">
    <cfRule type="expression" dxfId="3353" priority="1988">
      <formula>IF(ISBLANK($H$3),0,SEARCH($H$3,$B316))</formula>
    </cfRule>
  </conditionalFormatting>
  <conditionalFormatting sqref="A316 E316 H316 H330 H337 H344 H351 H358 H365 H372 H379 H385 H392">
    <cfRule type="expression" dxfId="3352" priority="1989">
      <formula>IF(ISBLANK($H$3),0,SEARCH($H$3,$B316))</formula>
    </cfRule>
  </conditionalFormatting>
  <conditionalFormatting sqref="A316">
    <cfRule type="expression" dxfId="3351" priority="1990">
      <formula>IF(ISBLANK($H$3),0,SEARCH($H$3,$B316))</formula>
    </cfRule>
  </conditionalFormatting>
  <conditionalFormatting sqref="A316">
    <cfRule type="expression" dxfId="3350" priority="1991">
      <formula>IF(ISBLANK($H$3),0,SEARCH($H$3,$B316))</formula>
    </cfRule>
  </conditionalFormatting>
  <conditionalFormatting sqref="E315">
    <cfRule type="expression" dxfId="3349" priority="1992">
      <formula>IF(ISBLANK($H$3),0,SEARCH($H$3,$B315))</formula>
    </cfRule>
  </conditionalFormatting>
  <conditionalFormatting sqref="E315">
    <cfRule type="expression" dxfId="3348" priority="1993">
      <formula>IF(ISBLANK($H$3),0,SEARCH($H$3,$B315))</formula>
    </cfRule>
  </conditionalFormatting>
  <conditionalFormatting sqref="E315">
    <cfRule type="expression" dxfId="3347" priority="1994">
      <formula>IF(ISBLANK($H$3),0,SEARCH($H$3,$B315))</formula>
    </cfRule>
  </conditionalFormatting>
  <conditionalFormatting sqref="E315">
    <cfRule type="expression" dxfId="3346" priority="1995">
      <formula>IF(ISBLANK($H$3),0,SEARCH($H$3,$B315))</formula>
    </cfRule>
  </conditionalFormatting>
  <conditionalFormatting sqref="E315">
    <cfRule type="expression" dxfId="3345" priority="1996">
      <formula>IF(ISBLANK($H$3),0,SEARCH($H$3,$B315))</formula>
    </cfRule>
  </conditionalFormatting>
  <conditionalFormatting sqref="E315">
    <cfRule type="expression" dxfId="3344" priority="1997">
      <formula>IF(ISBLANK($H$3),0,SEARCH($H$3,$B315))</formula>
    </cfRule>
  </conditionalFormatting>
  <conditionalFormatting sqref="E315">
    <cfRule type="expression" dxfId="3343" priority="1998">
      <formula>IF(ISBLANK($H$3),0,SEARCH($H$3,$B315))</formula>
    </cfRule>
  </conditionalFormatting>
  <conditionalFormatting sqref="E315">
    <cfRule type="expression" dxfId="3342" priority="1999">
      <formula>IF(ISBLANK($H$3),0,SEARCH($H$3,$B315))</formula>
    </cfRule>
  </conditionalFormatting>
  <conditionalFormatting sqref="E315">
    <cfRule type="expression" dxfId="3341" priority="2000">
      <formula>IF(ISBLANK($H$3),0,SEARCH($H$3,$B315))</formula>
    </cfRule>
  </conditionalFormatting>
  <conditionalFormatting sqref="E315">
    <cfRule type="expression" dxfId="3340" priority="2001">
      <formula>IF(ISBLANK($H$3),0,SEARCH($H$3,$B315))</formula>
    </cfRule>
  </conditionalFormatting>
  <conditionalFormatting sqref="E315">
    <cfRule type="expression" dxfId="3339" priority="2002">
      <formula>IF(ISBLANK($H$3),0,SEARCH($H$3,$B315))</formula>
    </cfRule>
  </conditionalFormatting>
  <conditionalFormatting sqref="E315">
    <cfRule type="expression" dxfId="3338" priority="2003">
      <formula>IF(ISBLANK($H$3),0,SEARCH($H$3,$B315))</formula>
    </cfRule>
  </conditionalFormatting>
  <conditionalFormatting sqref="E315">
    <cfRule type="expression" dxfId="3337" priority="2004">
      <formula>IF(ISBLANK($H$3),0,SEARCH($H$3,$B315))</formula>
    </cfRule>
  </conditionalFormatting>
  <conditionalFormatting sqref="E315">
    <cfRule type="expression" dxfId="3336" priority="2005">
      <formula>IF(ISBLANK($H$3),0,SEARCH($H$3,$B315))</formula>
    </cfRule>
  </conditionalFormatting>
  <conditionalFormatting sqref="E315">
    <cfRule type="expression" dxfId="3335" priority="2006">
      <formula>IF(ISBLANK($H$3),0,SEARCH($H$3,$B315))</formula>
    </cfRule>
  </conditionalFormatting>
  <conditionalFormatting sqref="E315">
    <cfRule type="expression" dxfId="3334" priority="2007">
      <formula>IF(ISBLANK($H$3),0,SEARCH($H$3,$B315))</formula>
    </cfRule>
  </conditionalFormatting>
  <conditionalFormatting sqref="E315">
    <cfRule type="expression" dxfId="3333" priority="2008">
      <formula>IF(ISBLANK($H$3),0,SEARCH($H$3,$B315))</formula>
    </cfRule>
  </conditionalFormatting>
  <conditionalFormatting sqref="E315">
    <cfRule type="expression" dxfId="3332" priority="2009">
      <formula>IF(ISBLANK($H$3),0,SEARCH($H$3,$B315))</formula>
    </cfRule>
  </conditionalFormatting>
  <conditionalFormatting sqref="E315">
    <cfRule type="expression" dxfId="3331" priority="2010">
      <formula>IF(ISBLANK($H$3),0,SEARCH($H$3,$B315))</formula>
    </cfRule>
  </conditionalFormatting>
  <conditionalFormatting sqref="E315">
    <cfRule type="expression" dxfId="3330" priority="2011">
      <formula>IF(ISBLANK($H$3),0,SEARCH($H$3,$B315))</formula>
    </cfRule>
  </conditionalFormatting>
  <conditionalFormatting sqref="E315">
    <cfRule type="expression" dxfId="3329" priority="2012">
      <formula>IF(ISBLANK($H$3),0,SEARCH($H$3,$B315))</formula>
    </cfRule>
  </conditionalFormatting>
  <conditionalFormatting sqref="E315">
    <cfRule type="expression" dxfId="3328" priority="2013">
      <formula>IF(ISBLANK($H$3),0,SEARCH($H$3,$B315))</formula>
    </cfRule>
  </conditionalFormatting>
  <conditionalFormatting sqref="E315">
    <cfRule type="expression" dxfId="3327" priority="2014">
      <formula>IF(ISBLANK($H$3),0,SEARCH($H$3,$B315))</formula>
    </cfRule>
  </conditionalFormatting>
  <conditionalFormatting sqref="E315">
    <cfRule type="expression" dxfId="3326" priority="2015">
      <formula>IF(ISBLANK($H$3),0,SEARCH($H$3,$B315))</formula>
    </cfRule>
  </conditionalFormatting>
  <conditionalFormatting sqref="E315">
    <cfRule type="expression" dxfId="3325" priority="2016">
      <formula>IF(ISBLANK($H$3),0,SEARCH($H$3,$B315))</formula>
    </cfRule>
  </conditionalFormatting>
  <conditionalFormatting sqref="E315">
    <cfRule type="expression" dxfId="3324" priority="2017">
      <formula>IF(ISBLANK($H$3),0,SEARCH($H$3,$B315))</formula>
    </cfRule>
  </conditionalFormatting>
  <conditionalFormatting sqref="E315">
    <cfRule type="expression" dxfId="3323" priority="2018">
      <formula>IF(ISBLANK($H$3),0,SEARCH($H$3,$B315))</formula>
    </cfRule>
  </conditionalFormatting>
  <conditionalFormatting sqref="E315">
    <cfRule type="expression" dxfId="3322" priority="2019">
      <formula>IF(ISBLANK($H$3),0,SEARCH($H$3,$B315))</formula>
    </cfRule>
  </conditionalFormatting>
  <conditionalFormatting sqref="E315">
    <cfRule type="expression" dxfId="3321" priority="2020">
      <formula>IF(ISBLANK($H$3),0,SEARCH($H$3,$B315))</formula>
    </cfRule>
  </conditionalFormatting>
  <conditionalFormatting sqref="E315">
    <cfRule type="expression" dxfId="3320" priority="2021">
      <formula>IF(ISBLANK($H$3),0,SEARCH($H$3,$B315))</formula>
    </cfRule>
  </conditionalFormatting>
  <conditionalFormatting sqref="E315">
    <cfRule type="expression" dxfId="3319" priority="2022">
      <formula>IF(ISBLANK($H$3),0,SEARCH($H$3,$B315))</formula>
    </cfRule>
  </conditionalFormatting>
  <conditionalFormatting sqref="E315">
    <cfRule type="expression" dxfId="3318" priority="2023">
      <formula>IF(ISBLANK($H$3),0,SEARCH($H$3,$B315))</formula>
    </cfRule>
  </conditionalFormatting>
  <conditionalFormatting sqref="E315">
    <cfRule type="expression" dxfId="3317" priority="2024">
      <formula>IF(ISBLANK($H$3),0,SEARCH($H$3,$B315))</formula>
    </cfRule>
  </conditionalFormatting>
  <conditionalFormatting sqref="E315">
    <cfRule type="expression" dxfId="3316" priority="2025">
      <formula>IF(ISBLANK($H$3),0,SEARCH($H$3,$B315))</formula>
    </cfRule>
  </conditionalFormatting>
  <conditionalFormatting sqref="E315">
    <cfRule type="expression" dxfId="3315" priority="2026">
      <formula>IF(ISBLANK($H$3),0,SEARCH($H$3,$B315))</formula>
    </cfRule>
  </conditionalFormatting>
  <conditionalFormatting sqref="E315">
    <cfRule type="expression" dxfId="3314" priority="2027">
      <formula>IF(ISBLANK($H$3),0,SEARCH($H$3,$B315))</formula>
    </cfRule>
  </conditionalFormatting>
  <conditionalFormatting sqref="E315">
    <cfRule type="expression" dxfId="3313" priority="2028">
      <formula>IF(ISBLANK($H$3),0,SEARCH($H$3,$B315))</formula>
    </cfRule>
  </conditionalFormatting>
  <conditionalFormatting sqref="E315">
    <cfRule type="expression" dxfId="3312" priority="2029">
      <formula>IF(ISBLANK($H$3),0,SEARCH($H$3,$B315))</formula>
    </cfRule>
  </conditionalFormatting>
  <conditionalFormatting sqref="E315">
    <cfRule type="expression" dxfId="3311" priority="2030">
      <formula>IF(ISBLANK($H$3),0,SEARCH($H$3,$B315))</formula>
    </cfRule>
  </conditionalFormatting>
  <conditionalFormatting sqref="E315">
    <cfRule type="expression" dxfId="3310" priority="2031">
      <formula>IF(ISBLANK($H$3),0,SEARCH($H$3,$B315))</formula>
    </cfRule>
  </conditionalFormatting>
  <conditionalFormatting sqref="E315">
    <cfRule type="expression" dxfId="3309" priority="2032">
      <formula>IF(ISBLANK($H$3),0,SEARCH($H$3,$B315))</formula>
    </cfRule>
  </conditionalFormatting>
  <conditionalFormatting sqref="E315">
    <cfRule type="expression" dxfId="3308" priority="2033">
      <formula>IF(ISBLANK($H$3),0,SEARCH($H$3,$B315))</formula>
    </cfRule>
  </conditionalFormatting>
  <conditionalFormatting sqref="E315">
    <cfRule type="expression" dxfId="3307" priority="2034">
      <formula>IF(ISBLANK($H$3),0,SEARCH($H$3,$B315))</formula>
    </cfRule>
  </conditionalFormatting>
  <conditionalFormatting sqref="E315">
    <cfRule type="expression" dxfId="3306" priority="2035">
      <formula>IF(ISBLANK($H$3),0,SEARCH($H$3,$B315))</formula>
    </cfRule>
  </conditionalFormatting>
  <conditionalFormatting sqref="E315">
    <cfRule type="expression" dxfId="3305" priority="2036">
      <formula>IF(ISBLANK($H$3),0,SEARCH($H$3,$B315))</formula>
    </cfRule>
  </conditionalFormatting>
  <conditionalFormatting sqref="E315">
    <cfRule type="expression" dxfId="3304" priority="2037">
      <formula>IF(ISBLANK($H$3),0,SEARCH($H$3,$B315))</formula>
    </cfRule>
  </conditionalFormatting>
  <conditionalFormatting sqref="E315">
    <cfRule type="expression" dxfId="3303" priority="2038">
      <formula>IF(ISBLANK($H$3),0,SEARCH($H$3,$B315))</formula>
    </cfRule>
  </conditionalFormatting>
  <conditionalFormatting sqref="E315">
    <cfRule type="expression" dxfId="3302" priority="2039">
      <formula>IF(ISBLANK($H$3),0,SEARCH($H$3,$B315))</formula>
    </cfRule>
  </conditionalFormatting>
  <conditionalFormatting sqref="E315">
    <cfRule type="expression" dxfId="3301" priority="2040">
      <formula>IF(ISBLANK($H$3),0,SEARCH($H$3,$B315))</formula>
    </cfRule>
  </conditionalFormatting>
  <conditionalFormatting sqref="E315">
    <cfRule type="expression" dxfId="3300" priority="2041">
      <formula>IF(ISBLANK($H$3),0,SEARCH($H$3,$B315))</formula>
    </cfRule>
  </conditionalFormatting>
  <conditionalFormatting sqref="E315">
    <cfRule type="expression" dxfId="3299" priority="2042">
      <formula>IF(ISBLANK($H$3),0,SEARCH($H$3,$B315))</formula>
    </cfRule>
  </conditionalFormatting>
  <conditionalFormatting sqref="E315">
    <cfRule type="expression" dxfId="3298" priority="2043">
      <formula>IF(ISBLANK($H$3),0,SEARCH($H$3,$B315))</formula>
    </cfRule>
  </conditionalFormatting>
  <conditionalFormatting sqref="E315">
    <cfRule type="expression" dxfId="3297" priority="2044">
      <formula>IF(ISBLANK($H$3),0,SEARCH($H$3,$B315))</formula>
    </cfRule>
  </conditionalFormatting>
  <conditionalFormatting sqref="E315">
    <cfRule type="expression" dxfId="3296" priority="2045">
      <formula>IF(ISBLANK($H$3),0,SEARCH($H$3,$B315))</formula>
    </cfRule>
  </conditionalFormatting>
  <conditionalFormatting sqref="E315">
    <cfRule type="expression" dxfId="3295" priority="2046">
      <formula>IF(ISBLANK($H$3),0,SEARCH($H$3,$B315))</formula>
    </cfRule>
  </conditionalFormatting>
  <conditionalFormatting sqref="E315">
    <cfRule type="expression" dxfId="3294" priority="2047">
      <formula>IF(ISBLANK($H$3),0,SEARCH($H$3,$B315))</formula>
    </cfRule>
  </conditionalFormatting>
  <conditionalFormatting sqref="E315">
    <cfRule type="expression" dxfId="3293" priority="2048">
      <formula>IF(ISBLANK($H$3),0,SEARCH($H$3,$B315))</formula>
    </cfRule>
  </conditionalFormatting>
  <conditionalFormatting sqref="E315">
    <cfRule type="expression" dxfId="3292" priority="2049">
      <formula>IF(ISBLANK($H$3),0,SEARCH($H$3,$B315))</formula>
    </cfRule>
  </conditionalFormatting>
  <conditionalFormatting sqref="E315">
    <cfRule type="expression" dxfId="3291" priority="2050">
      <formula>IF(ISBLANK($H$3),0,SEARCH($H$3,$B315))</formula>
    </cfRule>
  </conditionalFormatting>
  <conditionalFormatting sqref="E315">
    <cfRule type="expression" dxfId="3290" priority="2051">
      <formula>IF(ISBLANK($H$3),0,SEARCH($H$3,$B315))</formula>
    </cfRule>
  </conditionalFormatting>
  <conditionalFormatting sqref="E315">
    <cfRule type="expression" dxfId="3289" priority="2052">
      <formula>IF(ISBLANK($H$3),0,SEARCH($H$3,$B315))</formula>
    </cfRule>
  </conditionalFormatting>
  <conditionalFormatting sqref="E315">
    <cfRule type="expression" dxfId="3288" priority="2053">
      <formula>IF(ISBLANK($H$3),0,SEARCH($H$3,$B315))</formula>
    </cfRule>
  </conditionalFormatting>
  <conditionalFormatting sqref="E315">
    <cfRule type="expression" dxfId="3287" priority="2054">
      <formula>IF(ISBLANK($H$3),0,SEARCH($H$3,$B315))</formula>
    </cfRule>
  </conditionalFormatting>
  <conditionalFormatting sqref="E315">
    <cfRule type="expression" dxfId="3286" priority="2055">
      <formula>IF(ISBLANK($H$3),0,SEARCH($H$3,$B315))</formula>
    </cfRule>
  </conditionalFormatting>
  <conditionalFormatting sqref="E315">
    <cfRule type="expression" dxfId="3285" priority="2056">
      <formula>IF(ISBLANK($H$3),0,SEARCH($H$3,$B315))</formula>
    </cfRule>
  </conditionalFormatting>
  <conditionalFormatting sqref="E315">
    <cfRule type="expression" dxfId="3284" priority="2057">
      <formula>IF(ISBLANK($H$3),0,SEARCH($H$3,$B315))</formula>
    </cfRule>
  </conditionalFormatting>
  <conditionalFormatting sqref="E315">
    <cfRule type="expression" dxfId="3283" priority="2058">
      <formula>IF(ISBLANK($H$3),0,SEARCH($H$3,$B315))</formula>
    </cfRule>
  </conditionalFormatting>
  <conditionalFormatting sqref="E315">
    <cfRule type="expression" dxfId="3282" priority="2059">
      <formula>IF(ISBLANK($H$3),0,SEARCH($H$3,$B315))</formula>
    </cfRule>
  </conditionalFormatting>
  <conditionalFormatting sqref="E315">
    <cfRule type="expression" dxfId="3281" priority="2060">
      <formula>IF(ISBLANK($H$3),0,SEARCH($H$3,$B315))</formula>
    </cfRule>
  </conditionalFormatting>
  <conditionalFormatting sqref="E315">
    <cfRule type="expression" dxfId="3280" priority="2061">
      <formula>IF(ISBLANK($H$3),0,SEARCH($H$3,$B315))</formula>
    </cfRule>
  </conditionalFormatting>
  <conditionalFormatting sqref="E315">
    <cfRule type="expression" dxfId="3279" priority="2062">
      <formula>IF(ISBLANK($H$3),0,SEARCH($H$3,$B315))</formula>
    </cfRule>
  </conditionalFormatting>
  <conditionalFormatting sqref="E315">
    <cfRule type="expression" dxfId="3278" priority="2063">
      <formula>IF(ISBLANK($H$3),0,SEARCH($H$3,$B315))</formula>
    </cfRule>
  </conditionalFormatting>
  <conditionalFormatting sqref="E315">
    <cfRule type="expression" dxfId="3277" priority="2064">
      <formula>IF(ISBLANK($H$3),0,SEARCH($H$3,$B315))</formula>
    </cfRule>
  </conditionalFormatting>
  <conditionalFormatting sqref="E315">
    <cfRule type="expression" dxfId="3276" priority="2065">
      <formula>IF(ISBLANK($H$3),0,SEARCH($H$3,$B315))</formula>
    </cfRule>
  </conditionalFormatting>
  <conditionalFormatting sqref="E315">
    <cfRule type="expression" dxfId="3275" priority="2066">
      <formula>IF(ISBLANK($H$3),0,SEARCH($H$3,$B315))</formula>
    </cfRule>
  </conditionalFormatting>
  <conditionalFormatting sqref="E315">
    <cfRule type="expression" dxfId="3274" priority="2067">
      <formula>IF(ISBLANK($H$3),0,SEARCH($H$3,$B315))</formula>
    </cfRule>
  </conditionalFormatting>
  <conditionalFormatting sqref="E315">
    <cfRule type="expression" dxfId="3273" priority="2068">
      <formula>IF(ISBLANK($H$3),0,SEARCH($H$3,$B315))</formula>
    </cfRule>
  </conditionalFormatting>
  <conditionalFormatting sqref="E315">
    <cfRule type="expression" dxfId="3272" priority="2069">
      <formula>IF(ISBLANK($H$3),0,SEARCH($H$3,$B315))</formula>
    </cfRule>
  </conditionalFormatting>
  <conditionalFormatting sqref="E315">
    <cfRule type="expression" dxfId="3271" priority="2070">
      <formula>IF(ISBLANK($H$3),0,SEARCH($H$3,$B315))</formula>
    </cfRule>
  </conditionalFormatting>
  <conditionalFormatting sqref="E315">
    <cfRule type="expression" dxfId="3270" priority="2071">
      <formula>IF(ISBLANK($H$3),0,SEARCH($H$3,$B315))</formula>
    </cfRule>
  </conditionalFormatting>
  <conditionalFormatting sqref="E315">
    <cfRule type="expression" dxfId="3269" priority="2072">
      <formula>IF(ISBLANK($H$3),0,SEARCH($H$3,$B315))</formula>
    </cfRule>
  </conditionalFormatting>
  <conditionalFormatting sqref="E315">
    <cfRule type="expression" dxfId="3268" priority="2073">
      <formula>IF(ISBLANK($H$3),0,SEARCH($H$3,$B315))</formula>
    </cfRule>
  </conditionalFormatting>
  <conditionalFormatting sqref="E315">
    <cfRule type="expression" dxfId="3267" priority="2074">
      <formula>IF(ISBLANK($H$3),0,SEARCH($H$3,$B315))</formula>
    </cfRule>
  </conditionalFormatting>
  <conditionalFormatting sqref="E315">
    <cfRule type="expression" dxfId="3266" priority="2075">
      <formula>IF(ISBLANK($H$3),0,SEARCH($H$3,$B315))</formula>
    </cfRule>
  </conditionalFormatting>
  <conditionalFormatting sqref="E315">
    <cfRule type="expression" dxfId="3265" priority="2076">
      <formula>IF(ISBLANK($H$3),0,SEARCH($H$3,$B315))</formula>
    </cfRule>
  </conditionalFormatting>
  <conditionalFormatting sqref="E315">
    <cfRule type="expression" dxfId="3264" priority="2077">
      <formula>IF(ISBLANK($H$3),0,SEARCH($H$3,$B315))</formula>
    </cfRule>
  </conditionalFormatting>
  <conditionalFormatting sqref="E315">
    <cfRule type="expression" dxfId="3263" priority="2078">
      <formula>IF(ISBLANK($H$3),0,SEARCH($H$3,$B315))</formula>
    </cfRule>
  </conditionalFormatting>
  <conditionalFormatting sqref="E315">
    <cfRule type="expression" dxfId="3262" priority="2079">
      <formula>IF(ISBLANK($H$3),0,SEARCH($H$3,$B315))</formula>
    </cfRule>
  </conditionalFormatting>
  <conditionalFormatting sqref="E315">
    <cfRule type="expression" dxfId="3261" priority="2080">
      <formula>IF(ISBLANK($H$3),0,SEARCH($H$3,$B315))</formula>
    </cfRule>
  </conditionalFormatting>
  <conditionalFormatting sqref="E315">
    <cfRule type="expression" dxfId="3260" priority="2081">
      <formula>IF(ISBLANK($H$3),0,SEARCH($H$3,$B315))</formula>
    </cfRule>
  </conditionalFormatting>
  <conditionalFormatting sqref="E315">
    <cfRule type="expression" dxfId="3259" priority="2082">
      <formula>IF(ISBLANK($H$3),0,SEARCH($H$3,$B315))</formula>
    </cfRule>
  </conditionalFormatting>
  <conditionalFormatting sqref="E315">
    <cfRule type="expression" dxfId="3258" priority="2083">
      <formula>IF(ISBLANK($H$3),0,SEARCH($H$3,$B315))</formula>
    </cfRule>
  </conditionalFormatting>
  <conditionalFormatting sqref="E315">
    <cfRule type="expression" dxfId="3257" priority="2084">
      <formula>IF(ISBLANK($H$3),0,SEARCH($H$3,$B315))</formula>
    </cfRule>
  </conditionalFormatting>
  <conditionalFormatting sqref="E315">
    <cfRule type="expression" dxfId="3256" priority="2085">
      <formula>IF(ISBLANK($H$3),0,SEARCH($H$3,$B315))</formula>
    </cfRule>
  </conditionalFormatting>
  <conditionalFormatting sqref="E315">
    <cfRule type="expression" dxfId="3255" priority="2086">
      <formula>IF(ISBLANK($H$3),0,SEARCH($H$3,$B315))</formula>
    </cfRule>
  </conditionalFormatting>
  <conditionalFormatting sqref="E315">
    <cfRule type="expression" dxfId="3254" priority="2087">
      <formula>IF(ISBLANK($H$3),0,SEARCH($H$3,$B315))</formula>
    </cfRule>
  </conditionalFormatting>
  <conditionalFormatting sqref="E315">
    <cfRule type="expression" dxfId="3253" priority="2088">
      <formula>IF(ISBLANK($H$3),0,SEARCH($H$3,$B315))</formula>
    </cfRule>
  </conditionalFormatting>
  <conditionalFormatting sqref="E315">
    <cfRule type="expression" dxfId="3252" priority="2089">
      <formula>IF(ISBLANK($H$3),0,SEARCH($H$3,$B315))</formula>
    </cfRule>
  </conditionalFormatting>
  <conditionalFormatting sqref="E315">
    <cfRule type="expression" dxfId="3251" priority="2090">
      <formula>IF(ISBLANK($H$3),0,SEARCH($H$3,$B315))</formula>
    </cfRule>
  </conditionalFormatting>
  <conditionalFormatting sqref="E315">
    <cfRule type="expression" dxfId="3250" priority="2091">
      <formula>IF(ISBLANK($H$3),0,SEARCH($H$3,$B315))</formula>
    </cfRule>
  </conditionalFormatting>
  <conditionalFormatting sqref="E315">
    <cfRule type="expression" dxfId="3249" priority="2092">
      <formula>IF(ISBLANK($H$3),0,SEARCH($H$3,$B315))</formula>
    </cfRule>
  </conditionalFormatting>
  <conditionalFormatting sqref="E315">
    <cfRule type="expression" dxfId="3248" priority="2093">
      <formula>IF(ISBLANK($H$3),0,SEARCH($H$3,$B315))</formula>
    </cfRule>
  </conditionalFormatting>
  <conditionalFormatting sqref="E315">
    <cfRule type="expression" dxfId="3247" priority="2094">
      <formula>IF(ISBLANK($H$3),0,SEARCH($H$3,$B315))</formula>
    </cfRule>
  </conditionalFormatting>
  <conditionalFormatting sqref="E315">
    <cfRule type="expression" dxfId="3246" priority="2095">
      <formula>IF(ISBLANK($H$3),0,SEARCH($H$3,$B315))</formula>
    </cfRule>
  </conditionalFormatting>
  <conditionalFormatting sqref="E315">
    <cfRule type="expression" dxfId="3245" priority="2096">
      <formula>IF(ISBLANK($H$3),0,SEARCH($H$3,$B315))</formula>
    </cfRule>
  </conditionalFormatting>
  <conditionalFormatting sqref="E315">
    <cfRule type="expression" dxfId="3244" priority="2097">
      <formula>IF(ISBLANK($H$3),0,SEARCH($H$3,$B315))</formula>
    </cfRule>
  </conditionalFormatting>
  <conditionalFormatting sqref="E315">
    <cfRule type="expression" dxfId="3243" priority="2098">
      <formula>IF(ISBLANK($H$3),0,SEARCH($H$3,$B315))</formula>
    </cfRule>
  </conditionalFormatting>
  <conditionalFormatting sqref="E315">
    <cfRule type="expression" dxfId="3242" priority="2099">
      <formula>IF(ISBLANK($H$3),0,SEARCH($H$3,$B315))</formula>
    </cfRule>
  </conditionalFormatting>
  <conditionalFormatting sqref="E315">
    <cfRule type="expression" dxfId="3241" priority="2100">
      <formula>IF(ISBLANK($H$3),0,SEARCH($H$3,$B315))</formula>
    </cfRule>
  </conditionalFormatting>
  <conditionalFormatting sqref="E315">
    <cfRule type="expression" dxfId="3240" priority="2101">
      <formula>IF(ISBLANK($H$3),0,SEARCH($H$3,$B315))</formula>
    </cfRule>
  </conditionalFormatting>
  <conditionalFormatting sqref="E315">
    <cfRule type="expression" dxfId="3239" priority="2102">
      <formula>IF(ISBLANK($H$3),0,SEARCH($H$3,$B315))</formula>
    </cfRule>
  </conditionalFormatting>
  <conditionalFormatting sqref="E315">
    <cfRule type="expression" dxfId="3238" priority="2103">
      <formula>IF(ISBLANK($H$3),0,SEARCH($H$3,$B315))</formula>
    </cfRule>
  </conditionalFormatting>
  <conditionalFormatting sqref="E315">
    <cfRule type="expression" dxfId="3237" priority="2104">
      <formula>IF(ISBLANK($H$3),0,SEARCH($H$3,$B315))</formula>
    </cfRule>
  </conditionalFormatting>
  <conditionalFormatting sqref="E315">
    <cfRule type="expression" dxfId="3236" priority="2105">
      <formula>IF(ISBLANK($H$3),0,SEARCH($H$3,$B315))</formula>
    </cfRule>
  </conditionalFormatting>
  <conditionalFormatting sqref="E315">
    <cfRule type="expression" dxfId="3235" priority="2106">
      <formula>IF(ISBLANK($H$3),0,SEARCH($H$3,$B315))</formula>
    </cfRule>
  </conditionalFormatting>
  <conditionalFormatting sqref="E315">
    <cfRule type="expression" dxfId="3234" priority="2107">
      <formula>IF(ISBLANK($H$3),0,SEARCH($H$3,$B315))</formula>
    </cfRule>
  </conditionalFormatting>
  <conditionalFormatting sqref="E315">
    <cfRule type="expression" dxfId="3233" priority="2108">
      <formula>IF(ISBLANK($H$3),0,SEARCH($H$3,$B315))</formula>
    </cfRule>
  </conditionalFormatting>
  <conditionalFormatting sqref="E315">
    <cfRule type="expression" dxfId="3232" priority="2109">
      <formula>IF(ISBLANK($H$3),0,SEARCH($H$3,$B315))</formula>
    </cfRule>
  </conditionalFormatting>
  <conditionalFormatting sqref="E315">
    <cfRule type="expression" dxfId="3231" priority="2110">
      <formula>IF(ISBLANK($H$3),0,SEARCH($H$3,$B315))</formula>
    </cfRule>
  </conditionalFormatting>
  <conditionalFormatting sqref="E315">
    <cfRule type="expression" dxfId="3230" priority="2111">
      <formula>IF(ISBLANK($H$3),0,SEARCH($H$3,$B315))</formula>
    </cfRule>
  </conditionalFormatting>
  <conditionalFormatting sqref="E315">
    <cfRule type="expression" dxfId="3229" priority="2112">
      <formula>IF(ISBLANK($H$3),0,SEARCH($H$3,$B315))</formula>
    </cfRule>
  </conditionalFormatting>
  <conditionalFormatting sqref="E315">
    <cfRule type="expression" dxfId="3228" priority="2113">
      <formula>IF(ISBLANK($H$3),0,SEARCH($H$3,$B315))</formula>
    </cfRule>
  </conditionalFormatting>
  <conditionalFormatting sqref="E315">
    <cfRule type="expression" dxfId="3227" priority="2114">
      <formula>IF(ISBLANK($H$3),0,SEARCH($H$3,$B315))</formula>
    </cfRule>
  </conditionalFormatting>
  <conditionalFormatting sqref="E315">
    <cfRule type="expression" dxfId="3226" priority="2115">
      <formula>IF(ISBLANK($H$3),0,SEARCH($H$3,$B315))</formula>
    </cfRule>
  </conditionalFormatting>
  <conditionalFormatting sqref="E315">
    <cfRule type="expression" dxfId="3225" priority="2116">
      <formula>IF(ISBLANK($H$3),0,SEARCH($H$3,$B315))</formula>
    </cfRule>
  </conditionalFormatting>
  <conditionalFormatting sqref="E315">
    <cfRule type="expression" dxfId="3224" priority="2117">
      <formula>IF(ISBLANK($H$3),0,SEARCH($H$3,$B315))</formula>
    </cfRule>
  </conditionalFormatting>
  <conditionalFormatting sqref="E315">
    <cfRule type="expression" dxfId="3223" priority="2118">
      <formula>IF(ISBLANK($H$3),0,SEARCH($H$3,$B315))</formula>
    </cfRule>
  </conditionalFormatting>
  <conditionalFormatting sqref="E315">
    <cfRule type="expression" dxfId="3222" priority="2119">
      <formula>IF(ISBLANK($H$3),0,SEARCH($H$3,$B315))</formula>
    </cfRule>
  </conditionalFormatting>
  <conditionalFormatting sqref="E315">
    <cfRule type="expression" dxfId="3221" priority="2120">
      <formula>IF(ISBLANK($H$3),0,SEARCH($H$3,$B315))</formula>
    </cfRule>
  </conditionalFormatting>
  <conditionalFormatting sqref="E315">
    <cfRule type="expression" dxfId="3220" priority="2121">
      <formula>IF(ISBLANK($H$3),0,SEARCH($H$3,$B315))</formula>
    </cfRule>
  </conditionalFormatting>
  <conditionalFormatting sqref="E315">
    <cfRule type="expression" dxfId="3219" priority="2122">
      <formula>IF(ISBLANK($H$3),0,SEARCH($H$3,$B315))</formula>
    </cfRule>
  </conditionalFormatting>
  <conditionalFormatting sqref="E315">
    <cfRule type="expression" dxfId="3218" priority="2123">
      <formula>IF(ISBLANK($H$3),0,SEARCH($H$3,$B315))</formula>
    </cfRule>
  </conditionalFormatting>
  <conditionalFormatting sqref="E315">
    <cfRule type="expression" dxfId="3217" priority="2124">
      <formula>IF(ISBLANK($H$3),0,SEARCH($H$3,$B315))</formula>
    </cfRule>
  </conditionalFormatting>
  <conditionalFormatting sqref="E315">
    <cfRule type="expression" dxfId="3216" priority="2125">
      <formula>IF(ISBLANK($H$3),0,SEARCH($H$3,$B315))</formula>
    </cfRule>
  </conditionalFormatting>
  <conditionalFormatting sqref="E315">
    <cfRule type="expression" dxfId="3215" priority="2126">
      <formula>IF(ISBLANK($H$3),0,SEARCH($H$3,$B315))</formula>
    </cfRule>
  </conditionalFormatting>
  <conditionalFormatting sqref="E315">
    <cfRule type="expression" dxfId="3214" priority="2127">
      <formula>IF(ISBLANK($H$3),0,SEARCH($H$3,$B315))</formula>
    </cfRule>
  </conditionalFormatting>
  <conditionalFormatting sqref="E315">
    <cfRule type="expression" dxfId="3213" priority="2128">
      <formula>IF(ISBLANK($H$3),0,SEARCH($H$3,$B315))</formula>
    </cfRule>
  </conditionalFormatting>
  <conditionalFormatting sqref="E315">
    <cfRule type="expression" dxfId="3212" priority="2129">
      <formula>IF(ISBLANK($H$3),0,SEARCH($H$3,$B315))</formula>
    </cfRule>
  </conditionalFormatting>
  <conditionalFormatting sqref="E315">
    <cfRule type="expression" dxfId="3211" priority="2130">
      <formula>IF(ISBLANK($H$3),0,SEARCH($H$3,$B315))</formula>
    </cfRule>
  </conditionalFormatting>
  <conditionalFormatting sqref="E315">
    <cfRule type="expression" dxfId="3210" priority="2131">
      <formula>IF(ISBLANK($H$3),0,SEARCH($H$3,$B315))</formula>
    </cfRule>
  </conditionalFormatting>
  <conditionalFormatting sqref="E315">
    <cfRule type="expression" dxfId="3209" priority="2132">
      <formula>IF(ISBLANK($H$3),0,SEARCH($H$3,$B315))</formula>
    </cfRule>
  </conditionalFormatting>
  <conditionalFormatting sqref="E315">
    <cfRule type="expression" dxfId="3208" priority="2133">
      <formula>IF(ISBLANK($H$3),0,SEARCH($H$3,$B315))</formula>
    </cfRule>
  </conditionalFormatting>
  <conditionalFormatting sqref="E315">
    <cfRule type="expression" dxfId="3207" priority="2134">
      <formula>IF(ISBLANK($H$3),0,SEARCH($H$3,$B315))</formula>
    </cfRule>
  </conditionalFormatting>
  <conditionalFormatting sqref="E315">
    <cfRule type="expression" dxfId="3206" priority="2135">
      <formula>IF(ISBLANK($H$3),0,SEARCH($H$3,$B315))</formula>
    </cfRule>
  </conditionalFormatting>
  <conditionalFormatting sqref="E315">
    <cfRule type="expression" dxfId="3205" priority="2136">
      <formula>IF(ISBLANK($H$3),0,SEARCH($H$3,$B315))</formula>
    </cfRule>
  </conditionalFormatting>
  <conditionalFormatting sqref="E315">
    <cfRule type="expression" dxfId="3204" priority="2137">
      <formula>IF(ISBLANK($H$3),0,SEARCH($H$3,$B315))</formula>
    </cfRule>
  </conditionalFormatting>
  <conditionalFormatting sqref="E315">
    <cfRule type="expression" dxfId="3203" priority="2138">
      <formula>IF(ISBLANK($H$3),0,SEARCH($H$3,$B315))</formula>
    </cfRule>
  </conditionalFormatting>
  <conditionalFormatting sqref="E315">
    <cfRule type="expression" dxfId="3202" priority="2139">
      <formula>IF(ISBLANK($H$3),0,SEARCH($H$3,$B315))</formula>
    </cfRule>
  </conditionalFormatting>
  <conditionalFormatting sqref="E315">
    <cfRule type="expression" dxfId="3201" priority="2140">
      <formula>IF(ISBLANK($H$3),0,SEARCH($H$3,$B315))</formula>
    </cfRule>
  </conditionalFormatting>
  <conditionalFormatting sqref="E315">
    <cfRule type="expression" dxfId="3200" priority="2141">
      <formula>IF(ISBLANK($H$3),0,SEARCH($H$3,$B315))</formula>
    </cfRule>
  </conditionalFormatting>
  <conditionalFormatting sqref="E315">
    <cfRule type="expression" dxfId="3199" priority="2142">
      <formula>IF(ISBLANK($H$3),0,SEARCH($H$3,$B315))</formula>
    </cfRule>
  </conditionalFormatting>
  <conditionalFormatting sqref="E315">
    <cfRule type="expression" dxfId="3198" priority="2143">
      <formula>IF(ISBLANK($H$3),0,SEARCH($H$3,$B315))</formula>
    </cfRule>
  </conditionalFormatting>
  <conditionalFormatting sqref="E315">
    <cfRule type="expression" dxfId="3197" priority="2144">
      <formula>IF(ISBLANK($H$3),0,SEARCH($H$3,$B315))</formula>
    </cfRule>
  </conditionalFormatting>
  <conditionalFormatting sqref="E315">
    <cfRule type="expression" dxfId="3196" priority="2145">
      <formula>IF(ISBLANK($H$3),0,SEARCH($H$3,$B315))</formula>
    </cfRule>
  </conditionalFormatting>
  <conditionalFormatting sqref="E315">
    <cfRule type="expression" dxfId="3195" priority="2146">
      <formula>IF(ISBLANK($H$3),0,SEARCH($H$3,$B315))</formula>
    </cfRule>
  </conditionalFormatting>
  <conditionalFormatting sqref="E315">
    <cfRule type="expression" dxfId="3194" priority="2147">
      <formula>IF(ISBLANK($H$3),0,SEARCH($H$3,$B315))</formula>
    </cfRule>
  </conditionalFormatting>
  <conditionalFormatting sqref="E315">
    <cfRule type="expression" dxfId="3193" priority="2148">
      <formula>IF(ISBLANK($H$3),0,SEARCH($H$3,$B315))</formula>
    </cfRule>
  </conditionalFormatting>
  <conditionalFormatting sqref="E315">
    <cfRule type="expression" dxfId="3192" priority="2149">
      <formula>IF(ISBLANK($H$3),0,SEARCH($H$3,$B315))</formula>
    </cfRule>
  </conditionalFormatting>
  <conditionalFormatting sqref="E315">
    <cfRule type="expression" dxfId="3191" priority="2150">
      <formula>IF(ISBLANK($H$3),0,SEARCH($H$3,$B315))</formula>
    </cfRule>
  </conditionalFormatting>
  <conditionalFormatting sqref="E315">
    <cfRule type="expression" dxfId="3190" priority="2151">
      <formula>IF(ISBLANK($H$3),0,SEARCH($H$3,$B315))</formula>
    </cfRule>
  </conditionalFormatting>
  <conditionalFormatting sqref="E315">
    <cfRule type="expression" dxfId="3189" priority="2152">
      <formula>IF(ISBLANK($H$3),0,SEARCH($H$3,$B315))</formula>
    </cfRule>
  </conditionalFormatting>
  <conditionalFormatting sqref="E315">
    <cfRule type="expression" dxfId="3188" priority="2153">
      <formula>IF(ISBLANK($H$3),0,SEARCH($H$3,$B315))</formula>
    </cfRule>
  </conditionalFormatting>
  <conditionalFormatting sqref="E315">
    <cfRule type="expression" dxfId="3187" priority="2154">
      <formula>IF(ISBLANK($H$3),0,SEARCH($H$3,$B315))</formula>
    </cfRule>
  </conditionalFormatting>
  <conditionalFormatting sqref="E315">
    <cfRule type="expression" dxfId="3186" priority="2155">
      <formula>IF(ISBLANK($H$3),0,SEARCH($H$3,$B315))</formula>
    </cfRule>
  </conditionalFormatting>
  <conditionalFormatting sqref="E315">
    <cfRule type="expression" dxfId="3185" priority="2156">
      <formula>IF(ISBLANK($H$3),0,SEARCH($H$3,$B315))</formula>
    </cfRule>
  </conditionalFormatting>
  <conditionalFormatting sqref="E315">
    <cfRule type="expression" dxfId="3184" priority="2157">
      <formula>IF(ISBLANK($H$3),0,SEARCH($H$3,$B315))</formula>
    </cfRule>
  </conditionalFormatting>
  <conditionalFormatting sqref="E315">
    <cfRule type="expression" dxfId="3183" priority="2158">
      <formula>IF(ISBLANK($H$3),0,SEARCH($H$3,$B315))</formula>
    </cfRule>
  </conditionalFormatting>
  <conditionalFormatting sqref="E315">
    <cfRule type="expression" dxfId="3182" priority="2159">
      <formula>IF(ISBLANK($H$3),0,SEARCH($H$3,$B315))</formula>
    </cfRule>
  </conditionalFormatting>
  <conditionalFormatting sqref="E315">
    <cfRule type="expression" dxfId="3181" priority="2160">
      <formula>IF(ISBLANK($H$3),0,SEARCH($H$3,$B315))</formula>
    </cfRule>
  </conditionalFormatting>
  <conditionalFormatting sqref="E315">
    <cfRule type="expression" dxfId="3180" priority="2161">
      <formula>IF(ISBLANK($H$3),0,SEARCH($H$3,$B315))</formula>
    </cfRule>
  </conditionalFormatting>
  <conditionalFormatting sqref="E315">
    <cfRule type="expression" dxfId="3179" priority="2162">
      <formula>IF(ISBLANK($H$3),0,SEARCH($H$3,$B315))</formula>
    </cfRule>
  </conditionalFormatting>
  <conditionalFormatting sqref="E315">
    <cfRule type="expression" dxfId="3178" priority="2163">
      <formula>IF(ISBLANK($H$3),0,SEARCH($H$3,$B315))</formula>
    </cfRule>
  </conditionalFormatting>
  <conditionalFormatting sqref="E315">
    <cfRule type="expression" dxfId="3177" priority="2164">
      <formula>IF(ISBLANK($H$3),0,SEARCH($H$3,$B315))</formula>
    </cfRule>
  </conditionalFormatting>
  <conditionalFormatting sqref="E315">
    <cfRule type="expression" dxfId="3176" priority="2165">
      <formula>IF(ISBLANK($H$3),0,SEARCH($H$3,$B315))</formula>
    </cfRule>
  </conditionalFormatting>
  <conditionalFormatting sqref="E315">
    <cfRule type="expression" dxfId="3175" priority="2166">
      <formula>IF(ISBLANK($H$3),0,SEARCH($H$3,$B315))</formula>
    </cfRule>
  </conditionalFormatting>
  <conditionalFormatting sqref="E315">
    <cfRule type="expression" dxfId="3174" priority="2167">
      <formula>IF(ISBLANK($H$3),0,SEARCH($H$3,$B315))</formula>
    </cfRule>
  </conditionalFormatting>
  <conditionalFormatting sqref="E315">
    <cfRule type="expression" dxfId="3173" priority="2168">
      <formula>IF(ISBLANK($H$3),0,SEARCH($H$3,$B315))</formula>
    </cfRule>
  </conditionalFormatting>
  <conditionalFormatting sqref="E315">
    <cfRule type="expression" dxfId="3172" priority="2169">
      <formula>IF(ISBLANK($H$3),0,SEARCH($H$3,$B315))</formula>
    </cfRule>
  </conditionalFormatting>
  <conditionalFormatting sqref="E315">
    <cfRule type="expression" dxfId="3171" priority="2170">
      <formula>IF(ISBLANK($H$3),0,SEARCH($H$3,$B315))</formula>
    </cfRule>
  </conditionalFormatting>
  <conditionalFormatting sqref="E315">
    <cfRule type="expression" dxfId="3170" priority="2171">
      <formula>IF(ISBLANK($H$3),0,SEARCH($H$3,$B315))</formula>
    </cfRule>
  </conditionalFormatting>
  <conditionalFormatting sqref="E315">
    <cfRule type="expression" dxfId="3169" priority="2172">
      <formula>IF(ISBLANK($H$3),0,SEARCH($H$3,$B315))</formula>
    </cfRule>
  </conditionalFormatting>
  <conditionalFormatting sqref="E315">
    <cfRule type="expression" dxfId="3168" priority="2173">
      <formula>IF(ISBLANK($H$3),0,SEARCH($H$3,$B315))</formula>
    </cfRule>
  </conditionalFormatting>
  <conditionalFormatting sqref="E315">
    <cfRule type="expression" dxfId="3167" priority="2174">
      <formula>IF(ISBLANK($H$3),0,SEARCH($H$3,$B315))</formula>
    </cfRule>
  </conditionalFormatting>
  <conditionalFormatting sqref="E315">
    <cfRule type="expression" dxfId="3166" priority="2175">
      <formula>IF(ISBLANK($H$3),0,SEARCH($H$3,$B315))</formula>
    </cfRule>
  </conditionalFormatting>
  <conditionalFormatting sqref="E315">
    <cfRule type="expression" dxfId="3165" priority="2176">
      <formula>IF(ISBLANK($H$3),0,SEARCH($H$3,$B315))</formula>
    </cfRule>
  </conditionalFormatting>
  <conditionalFormatting sqref="E315">
    <cfRule type="expression" dxfId="3164" priority="2177">
      <formula>IF(ISBLANK($H$3),0,SEARCH($H$3,$B315))</formula>
    </cfRule>
  </conditionalFormatting>
  <conditionalFormatting sqref="E315">
    <cfRule type="expression" dxfId="3163" priority="2178">
      <formula>IF(ISBLANK($H$3),0,SEARCH($H$3,$B315))</formula>
    </cfRule>
  </conditionalFormatting>
  <conditionalFormatting sqref="E315">
    <cfRule type="expression" dxfId="3162" priority="2179">
      <formula>IF(ISBLANK($H$3),0,SEARCH($H$3,$B315))</formula>
    </cfRule>
  </conditionalFormatting>
  <conditionalFormatting sqref="H315 H322 H329 H336 H343 H350 H357 H364 H371 H378 H384 H391">
    <cfRule type="expression" dxfId="3161" priority="2180">
      <formula>IF(ISBLANK($H$3),0,SEARCH($H$3,#REF!))</formula>
    </cfRule>
  </conditionalFormatting>
  <conditionalFormatting sqref="A315:J315 H322 H329 H336 H343 H350 H357 H364 H371 H378 H384 H391">
    <cfRule type="expression" dxfId="3160" priority="2181">
      <formula>IF(ISBLANK($H$3),0,SEARCH($H$3,$B315))</formula>
    </cfRule>
  </conditionalFormatting>
  <conditionalFormatting sqref="A315:H315 H322 H329 H336 H343 H350 H357 H364 H371 H378 H384 H391">
    <cfRule type="expression" dxfId="3159" priority="2182">
      <formula>IF(ISBLANK($H$3),0,SEARCH($H$3,$B315))</formula>
    </cfRule>
  </conditionalFormatting>
  <conditionalFormatting sqref="A315 E315:F315 H315 H322 H329 H336 H343 H350 H357 H364 H371 H378 H384 H391">
    <cfRule type="expression" dxfId="3158" priority="2183">
      <formula>IF(ISBLANK($H$3),0,SEARCH($H$3,$B315))</formula>
    </cfRule>
  </conditionalFormatting>
  <conditionalFormatting sqref="A315 E315:F315 H315 H322 H329 H336 H343 H350 H357 H364 H371 H378 H384 H391">
    <cfRule type="expression" dxfId="3157" priority="2184">
      <formula>IF(ISBLANK($H$3),0,SEARCH($H$3,$B315))</formula>
    </cfRule>
  </conditionalFormatting>
  <conditionalFormatting sqref="A315 F315 H315 H322 H329 H336 H343 H350 H357 H364 H371 H378 H384 H391">
    <cfRule type="expression" dxfId="3156" priority="2185">
      <formula>IF(ISBLANK($H$3),0,SEARCH($H$3,$B315))</formula>
    </cfRule>
  </conditionalFormatting>
  <conditionalFormatting sqref="A315 F315 H315 H322 H329 H336 H343 H350 H357 H364 H371 H378 H384 H391">
    <cfRule type="expression" dxfId="3155" priority="2186">
      <formula>IF(ISBLANK($H$3),0,SEARCH($H$3,$B315))</formula>
    </cfRule>
  </conditionalFormatting>
  <conditionalFormatting sqref="A315 F315">
    <cfRule type="expression" dxfId="3154" priority="2187">
      <formula>IF(ISBLANK($H$3),0,SEARCH($H$3,$B315))</formula>
    </cfRule>
  </conditionalFormatting>
  <conditionalFormatting sqref="A315 F315">
    <cfRule type="expression" dxfId="3153" priority="2188">
      <formula>IF(ISBLANK($H$3),0,SEARCH($H$3,$B315))</formula>
    </cfRule>
  </conditionalFormatting>
  <conditionalFormatting sqref="A315 C315:H315 H322 H329 H336 H343 H350 H357 H364 H371 H378 H384 H391">
    <cfRule type="expression" dxfId="3152" priority="2189">
      <formula>IF(ISBLANK($H$3),0,SEARCH($H$3,$B315))</formula>
    </cfRule>
  </conditionalFormatting>
  <conditionalFormatting sqref="A315 C315:H315 H322 H329 H336 H343 H350 H357 H364 H371 H378 H384 H391">
    <cfRule type="expression" dxfId="3151" priority="2190">
      <formula>IF(ISBLANK($H$3),0,SEARCH($H$3,$B315))</formula>
    </cfRule>
  </conditionalFormatting>
  <conditionalFormatting sqref="A315 C315:H315 H322 H329 H336 H343 H350 H357 H364 H371 H378 H384 H391">
    <cfRule type="expression" dxfId="3150" priority="2191">
      <formula>IF(ISBLANK($H$3),0,SEARCH($H$3,$B315))</formula>
    </cfRule>
  </conditionalFormatting>
  <conditionalFormatting sqref="A315 C315:H315 H322 H329 H336 H343 H350 H357 H364 H371 H378 H384 H391">
    <cfRule type="expression" dxfId="3149" priority="2192">
      <formula>IF(ISBLANK($H$3),0,SEARCH($H$3,$B315))</formula>
    </cfRule>
  </conditionalFormatting>
  <conditionalFormatting sqref="E314">
    <cfRule type="expression" dxfId="3148" priority="2193">
      <formula>IF(ISBLANK($H$3),0,SEARCH($H$3,$B314))</formula>
    </cfRule>
  </conditionalFormatting>
  <conditionalFormatting sqref="E314">
    <cfRule type="expression" dxfId="3147" priority="2194">
      <formula>IF(ISBLANK($H$3),0,SEARCH($H$3,$B314))</formula>
    </cfRule>
  </conditionalFormatting>
  <conditionalFormatting sqref="H312 E314 H319 H326 H333 H340 H347 H354 H361 H368 H375 H382 H388">
    <cfRule type="expression" dxfId="3146" priority="2195">
      <formula>IF(ISBLANK($H$3),0,SEARCH($H$3,$B312))</formula>
    </cfRule>
  </conditionalFormatting>
  <conditionalFormatting sqref="H312 E314 H319 H326 H333 H340 H347 H354 H361 H368 H375 H382 H388">
    <cfRule type="expression" dxfId="3145" priority="2196">
      <formula>IF(ISBLANK($H$3),0,SEARCH($H$3,$B312))</formula>
    </cfRule>
  </conditionalFormatting>
  <conditionalFormatting sqref="H312 E314 H319 H326 H333 H340 H347 H354 H361 H368 H375 H382 H388">
    <cfRule type="expression" dxfId="3144" priority="2197">
      <formula>IF(ISBLANK($H$3),0,SEARCH($H$3,$B312))</formula>
    </cfRule>
  </conditionalFormatting>
  <conditionalFormatting sqref="H312 E314 H319 H326 H333 H340 H347 H354 H361 H368 H375 H382 H388">
    <cfRule type="expression" dxfId="3143" priority="2198">
      <formula>IF(ISBLANK($H$3),0,SEARCH($H$3,$B312))</formula>
    </cfRule>
  </conditionalFormatting>
  <conditionalFormatting sqref="H312 E314 H319 H326 H333 H340 H347 H354 H361 H368 H375 H382 H388">
    <cfRule type="expression" dxfId="3142" priority="2199">
      <formula>IF(ISBLANK($H$3),0,SEARCH($H$3,$B312))</formula>
    </cfRule>
  </conditionalFormatting>
  <conditionalFormatting sqref="H312 E314 H319 H326 H333 H340 H347 H354 H361 H368 H375 H382 H388">
    <cfRule type="expression" dxfId="3141" priority="2200">
      <formula>IF(ISBLANK($H$3),0,SEARCH($H$3,$B312))</formula>
    </cfRule>
  </conditionalFormatting>
  <conditionalFormatting sqref="H312 E314 H319 H326 H333 H340 H347 H354 H361 H368 H375 H382 H388">
    <cfRule type="expression" dxfId="3140" priority="2201">
      <formula>IF(ISBLANK($H$3),0,SEARCH($H$3,$B312))</formula>
    </cfRule>
  </conditionalFormatting>
  <conditionalFormatting sqref="H312 E314 H319 H326 H333 H340 H347 H354 H361 H368 H375 H382 H388">
    <cfRule type="expression" dxfId="3139" priority="2202">
      <formula>IF(ISBLANK($H$3),0,SEARCH($H$3,$B312))</formula>
    </cfRule>
  </conditionalFormatting>
  <conditionalFormatting sqref="H312 E314 H319 H326 H333 H340 H347 H354 H361 H368 H375 H382 H388">
    <cfRule type="expression" dxfId="3138" priority="2203">
      <formula>IF(ISBLANK($H$3),0,SEARCH($H$3,$B312))</formula>
    </cfRule>
  </conditionalFormatting>
  <conditionalFormatting sqref="H312 E314 H319 H326 H333 H340 H347 H354 H361 H368 H375 H382 H388">
    <cfRule type="expression" dxfId="3137" priority="2204">
      <formula>IF(ISBLANK($H$3),0,SEARCH($H$3,$B312))</formula>
    </cfRule>
  </conditionalFormatting>
  <conditionalFormatting sqref="H312 E314 H319 H326 H333 H340 H347 H354 H361 H368 H375 H382 H388">
    <cfRule type="expression" dxfId="3136" priority="2205">
      <formula>IF(ISBLANK($H$3),0,SEARCH($H$3,$B312))</formula>
    </cfRule>
  </conditionalFormatting>
  <conditionalFormatting sqref="H312 E314 H319 H326 H333 H340 H347 H354 H361 H368 H375 H382 H388">
    <cfRule type="expression" dxfId="3135" priority="2206">
      <formula>IF(ISBLANK($H$3),0,SEARCH($H$3,$B312))</formula>
    </cfRule>
  </conditionalFormatting>
  <conditionalFormatting sqref="H312 E314 H319 H326 H333 H340 H347 H354 H361 H368 H375 H382 H388">
    <cfRule type="expression" dxfId="3134" priority="2207">
      <formula>IF(ISBLANK($H$3),0,SEARCH($H$3,$B312))</formula>
    </cfRule>
  </conditionalFormatting>
  <conditionalFormatting sqref="H312 E314 H319 H326 H333 H340 H347 H354 H361 H368 H375 H382 H388">
    <cfRule type="expression" dxfId="3133" priority="2208">
      <formula>IF(ISBLANK($H$3),0,SEARCH($H$3,$B312))</formula>
    </cfRule>
  </conditionalFormatting>
  <conditionalFormatting sqref="H312 E314 H319 H326 H333 H340 H347 H354 H361 H368 H375 H382 H388">
    <cfRule type="expression" dxfId="3132" priority="2209">
      <formula>IF(ISBLANK($H$3),0,SEARCH($H$3,$B312))</formula>
    </cfRule>
  </conditionalFormatting>
  <conditionalFormatting sqref="H312 E314 H319 H326 H333 H340 H347 H354 H361 H368 H375 H382 H388">
    <cfRule type="expression" dxfId="3131" priority="2210">
      <formula>IF(ISBLANK($H$3),0,SEARCH($H$3,$B312))</formula>
    </cfRule>
  </conditionalFormatting>
  <conditionalFormatting sqref="H312 E314 H319 H326 H333 H340 H347 H354 H361 H368 H375 H382 H388">
    <cfRule type="expression" dxfId="3130" priority="2211">
      <formula>IF(ISBLANK($H$3),0,SEARCH($H$3,$B312))</formula>
    </cfRule>
  </conditionalFormatting>
  <conditionalFormatting sqref="H312 E314 H319 H326 H333 H340 H347 H354 H361 H368 H375 H382 H388">
    <cfRule type="expression" dxfId="3129" priority="2212">
      <formula>IF(ISBLANK($H$3),0,SEARCH($H$3,$B312))</formula>
    </cfRule>
  </conditionalFormatting>
  <conditionalFormatting sqref="H312 E314 H319 H326 H333 H340 H347 H354 H361 H368 H375 H382 H388">
    <cfRule type="expression" dxfId="3128" priority="2213">
      <formula>IF(ISBLANK($H$3),0,SEARCH($H$3,$B312))</formula>
    </cfRule>
  </conditionalFormatting>
  <conditionalFormatting sqref="H312 E314 H319 H326 H333 H340 H347 H354 H361 H368 H375 H382 H388">
    <cfRule type="expression" dxfId="3127" priority="2214">
      <formula>IF(ISBLANK($H$3),0,SEARCH($H$3,$B312))</formula>
    </cfRule>
  </conditionalFormatting>
  <conditionalFormatting sqref="H312 E314 H319 H326 H333 H340 H347 H354 H361 H368 H375 H382 H388">
    <cfRule type="expression" dxfId="3126" priority="2215">
      <formula>IF(ISBLANK($H$3),0,SEARCH($H$3,$B312))</formula>
    </cfRule>
  </conditionalFormatting>
  <conditionalFormatting sqref="H312 E314 H319 H326 H333 H340 H347 H354 H361 H368 H375 H382 H388">
    <cfRule type="expression" dxfId="3125" priority="2216">
      <formula>IF(ISBLANK($H$3),0,SEARCH($H$3,$B312))</formula>
    </cfRule>
  </conditionalFormatting>
  <conditionalFormatting sqref="H312 E314 H319 H326 H333 H340 H347 H354 H361 H368 H375 H382 H388">
    <cfRule type="expression" dxfId="3124" priority="2217">
      <formula>IF(ISBLANK($H$3),0,SEARCH($H$3,$B312))</formula>
    </cfRule>
  </conditionalFormatting>
  <conditionalFormatting sqref="H312 E314 H319 H326 H333 H340 H347 H354 H361 H368 H375 H382 H388">
    <cfRule type="expression" dxfId="3123" priority="2218">
      <formula>IF(ISBLANK($H$3),0,SEARCH($H$3,$B312))</formula>
    </cfRule>
  </conditionalFormatting>
  <conditionalFormatting sqref="H312 E314 H319 H326 H333 H340 H347 H354 H361 H368 H375 H382 H388">
    <cfRule type="expression" dxfId="3122" priority="2219">
      <formula>IF(ISBLANK($H$3),0,SEARCH($H$3,$B312))</formula>
    </cfRule>
  </conditionalFormatting>
  <conditionalFormatting sqref="H312 E314 H319 H326 H333 H340 H347 H354 H361 H368 H375 H382 H388">
    <cfRule type="expression" dxfId="3121" priority="2220">
      <formula>IF(ISBLANK($H$3),0,SEARCH($H$3,$B312))</formula>
    </cfRule>
  </conditionalFormatting>
  <conditionalFormatting sqref="H312 E314 H319 H326 H333 H340 H347 H354 H361 H368 H375 H382 H388">
    <cfRule type="expression" dxfId="3120" priority="2221">
      <formula>IF(ISBLANK($H$3),0,SEARCH($H$3,$B312))</formula>
    </cfRule>
  </conditionalFormatting>
  <conditionalFormatting sqref="H312 E314 H319 H326 H333 H340 H347 H354 H361 H368 H375 H382 H388">
    <cfRule type="expression" dxfId="3119" priority="2222">
      <formula>IF(ISBLANK($H$3),0,SEARCH($H$3,$B312))</formula>
    </cfRule>
  </conditionalFormatting>
  <conditionalFormatting sqref="H312 E314 H319 H326 H333 H340 H347 H354 H361 H368 H375 H382 H388">
    <cfRule type="expression" dxfId="3118" priority="2223">
      <formula>IF(ISBLANK($H$3),0,SEARCH($H$3,$B312))</formula>
    </cfRule>
  </conditionalFormatting>
  <conditionalFormatting sqref="H312 E314 H319 H326 H333 H340 H347 H354 H361 H368 H375 H382 H388">
    <cfRule type="expression" dxfId="3117" priority="2224">
      <formula>IF(ISBLANK($H$3),0,SEARCH($H$3,$B312))</formula>
    </cfRule>
  </conditionalFormatting>
  <conditionalFormatting sqref="H312 E314 H319 H326 H333 H340 H347 H354 H361 H368 H375 H382 H388">
    <cfRule type="expression" dxfId="3116" priority="2225">
      <formula>IF(ISBLANK($H$3),0,SEARCH($H$3,$B312))</formula>
    </cfRule>
  </conditionalFormatting>
  <conditionalFormatting sqref="H312 E314 H319 H326 H333 H340 H347 H354 H361 H368 H375 H382 H388">
    <cfRule type="expression" dxfId="3115" priority="2226">
      <formula>IF(ISBLANK($H$3),0,SEARCH($H$3,$B312))</formula>
    </cfRule>
  </conditionalFormatting>
  <conditionalFormatting sqref="H312 E314 H319 H326 H333 H340 H347 H354 H361 H368 H375 H382 H388">
    <cfRule type="expression" dxfId="3114" priority="2227">
      <formula>IF(ISBLANK($H$3),0,SEARCH($H$3,$B312))</formula>
    </cfRule>
  </conditionalFormatting>
  <conditionalFormatting sqref="H312 E314 H319 H326 H333 H340 H347 H354 H361 H368 H375 H382 H388">
    <cfRule type="expression" dxfId="3113" priority="2228">
      <formula>IF(ISBLANK($H$3),0,SEARCH($H$3,$B312))</formula>
    </cfRule>
  </conditionalFormatting>
  <conditionalFormatting sqref="H312 E314 H319 H326 H333 H340 H347 H354 H361 H368 H375 H382 H388">
    <cfRule type="expression" dxfId="3112" priority="2229">
      <formula>IF(ISBLANK($H$3),0,SEARCH($H$3,$B312))</formula>
    </cfRule>
  </conditionalFormatting>
  <conditionalFormatting sqref="H312 E314 H319 H326 H333 H340 H347 H354 H361 H368 H375 H382 H388">
    <cfRule type="expression" dxfId="3111" priority="2230">
      <formula>IF(ISBLANK($H$3),0,SEARCH($H$3,$B312))</formula>
    </cfRule>
  </conditionalFormatting>
  <conditionalFormatting sqref="H312 E314 H319 H326 H333 H340 H347 H354 H361 H368 H375 H382 H388">
    <cfRule type="expression" dxfId="3110" priority="2231">
      <formula>IF(ISBLANK($H$3),0,SEARCH($H$3,$B312))</formula>
    </cfRule>
  </conditionalFormatting>
  <conditionalFormatting sqref="H312 E314 H319 H326 H333 H340 H347 H354 H361 H368 H375 H382 H388">
    <cfRule type="expression" dxfId="3109" priority="2232">
      <formula>IF(ISBLANK($H$3),0,SEARCH($H$3,$B312))</formula>
    </cfRule>
  </conditionalFormatting>
  <conditionalFormatting sqref="H312 E314 H319 H326 H333 H340 H347 H354 H361 H368 H375 H382 H388">
    <cfRule type="expression" dxfId="3108" priority="2233">
      <formula>IF(ISBLANK($H$3),0,SEARCH($H$3,$B312))</formula>
    </cfRule>
  </conditionalFormatting>
  <conditionalFormatting sqref="H312 E314 H319 H326 H333 H340 H347 H354 H361 H368 H375 H382 H388">
    <cfRule type="expression" dxfId="3107" priority="2234">
      <formula>IF(ISBLANK($H$3),0,SEARCH($H$3,$B312))</formula>
    </cfRule>
  </conditionalFormatting>
  <conditionalFormatting sqref="H312 E314 H319 H326 H333 H340 H347 H354 H361 H368 H375 H382 H388">
    <cfRule type="expression" dxfId="3106" priority="2235">
      <formula>IF(ISBLANK($H$3),0,SEARCH($H$3,$B312))</formula>
    </cfRule>
  </conditionalFormatting>
  <conditionalFormatting sqref="H312 E314 H319 H326 H333 H340 H347 H354 H361 H368 H375 H382 H388">
    <cfRule type="expression" dxfId="3105" priority="2236">
      <formula>IF(ISBLANK($H$3),0,SEARCH($H$3,$B312))</formula>
    </cfRule>
  </conditionalFormatting>
  <conditionalFormatting sqref="H312 E314 H319 H326 H333 H340 H347 H354 H361 H368 H375 H382 H388">
    <cfRule type="expression" dxfId="3104" priority="2237">
      <formula>IF(ISBLANK($H$3),0,SEARCH($H$3,$B312))</formula>
    </cfRule>
  </conditionalFormatting>
  <conditionalFormatting sqref="H312 E314 H319 H326 H333 H340 H347 H354 H361 H368 H375 H382 H388">
    <cfRule type="expression" dxfId="3103" priority="2238">
      <formula>IF(ISBLANK($H$3),0,SEARCH($H$3,$B312))</formula>
    </cfRule>
  </conditionalFormatting>
  <conditionalFormatting sqref="H312 E314 H319 H326 H333 H340 H347 H354 H361 H368 H375 H382 H388">
    <cfRule type="expression" dxfId="3102" priority="2239">
      <formula>IF(ISBLANK($H$3),0,SEARCH($H$3,$B312))</formula>
    </cfRule>
  </conditionalFormatting>
  <conditionalFormatting sqref="H312 E314 H319 H326 H333 H340 H347 H354 H361 H368 H375 H382 H388">
    <cfRule type="expression" dxfId="3101" priority="2240">
      <formula>IF(ISBLANK($H$3),0,SEARCH($H$3,$B312))</formula>
    </cfRule>
  </conditionalFormatting>
  <conditionalFormatting sqref="H312 E314 H319 H326 H333 H340 H347 H354 H361 H368 H375 H382 H388">
    <cfRule type="expression" dxfId="3100" priority="2241">
      <formula>IF(ISBLANK($H$3),0,SEARCH($H$3,$B312))</formula>
    </cfRule>
  </conditionalFormatting>
  <conditionalFormatting sqref="H312 E314 H319 H326 H333 H340 H347 H354 H361 H368 H375 H382 H388">
    <cfRule type="expression" dxfId="3099" priority="2242">
      <formula>IF(ISBLANK($H$3),0,SEARCH($H$3,$B312))</formula>
    </cfRule>
  </conditionalFormatting>
  <conditionalFormatting sqref="H312 E314 H319 H326 H333 H340 H347 H354 H361 H368 H375 H382 H388">
    <cfRule type="expression" dxfId="3098" priority="2243">
      <formula>IF(ISBLANK($H$3),0,SEARCH($H$3,$B312))</formula>
    </cfRule>
  </conditionalFormatting>
  <conditionalFormatting sqref="H312 E314 H319 H326 H333 H340 H347 H354 H361 H368 H375 H382 H388">
    <cfRule type="expression" dxfId="3097" priority="2244">
      <formula>IF(ISBLANK($H$3),0,SEARCH($H$3,$B312))</formula>
    </cfRule>
  </conditionalFormatting>
  <conditionalFormatting sqref="H312 E314 H319 H326 H333 H340 H347 H354 H361 H368 H375 H382 H388">
    <cfRule type="expression" dxfId="3096" priority="2245">
      <formula>IF(ISBLANK($H$3),0,SEARCH($H$3,$B312))</formula>
    </cfRule>
  </conditionalFormatting>
  <conditionalFormatting sqref="H312 E314 H319 H326 H333 H340 H347 H354 H361 H368 H375 H382 H388">
    <cfRule type="expression" dxfId="3095" priority="2246">
      <formula>IF(ISBLANK($H$3),0,SEARCH($H$3,$B312))</formula>
    </cfRule>
  </conditionalFormatting>
  <conditionalFormatting sqref="H312 E314 H319 H326 H333 H340 H347 H354 H361 H368 H375 H382 H388">
    <cfRule type="expression" dxfId="3094" priority="2247">
      <formula>IF(ISBLANK($H$3),0,SEARCH($H$3,$B312))</formula>
    </cfRule>
  </conditionalFormatting>
  <conditionalFormatting sqref="H312 E314 H319 H326 H333 H340 H347 H354 H361 H368 H375 H382 H388">
    <cfRule type="expression" dxfId="3093" priority="2248">
      <formula>IF(ISBLANK($H$3),0,SEARCH($H$3,$B312))</formula>
    </cfRule>
  </conditionalFormatting>
  <conditionalFormatting sqref="H312 E314 H319 H326 H333 H340 H347 H354 H361 H368 H375 H382 H388">
    <cfRule type="expression" dxfId="3092" priority="2249">
      <formula>IF(ISBLANK($H$3),0,SEARCH($H$3,$B312))</formula>
    </cfRule>
  </conditionalFormatting>
  <conditionalFormatting sqref="H312 E314 H319 H326 H333 H340 H347 H354 H361 H368 H375 H382 H388">
    <cfRule type="expression" dxfId="3091" priority="2250">
      <formula>IF(ISBLANK($H$3),0,SEARCH($H$3,$B312))</formula>
    </cfRule>
  </conditionalFormatting>
  <conditionalFormatting sqref="H312 E314 H319 H326 H333 H340 H347 H354 H361 H368 H375 H382 H388">
    <cfRule type="expression" dxfId="3090" priority="2251">
      <formula>IF(ISBLANK($H$3),0,SEARCH($H$3,$B312))</formula>
    </cfRule>
  </conditionalFormatting>
  <conditionalFormatting sqref="H312 E314 H319 H326 H333 H340 H347 H354 H361 H368 H375 H382 H388">
    <cfRule type="expression" dxfId="3089" priority="2252">
      <formula>IF(ISBLANK($H$3),0,SEARCH($H$3,$B312))</formula>
    </cfRule>
  </conditionalFormatting>
  <conditionalFormatting sqref="H312 E314 H319 H326 H333 H340 H347 H354 H361 H368 H375 H382 H388">
    <cfRule type="expression" dxfId="3088" priority="2253">
      <formula>IF(ISBLANK($H$3),0,SEARCH($H$3,$B312))</formula>
    </cfRule>
  </conditionalFormatting>
  <conditionalFormatting sqref="H312 E314 H319 H326 H333 H340 H347 H354 H361 H368 H375 H382 H388">
    <cfRule type="expression" dxfId="3087" priority="2254">
      <formula>IF(ISBLANK($H$3),0,SEARCH($H$3,$B312))</formula>
    </cfRule>
  </conditionalFormatting>
  <conditionalFormatting sqref="H312 E314 H319 H326 H333 H340 H347 H354 H361 H368 H375 H382 H388">
    <cfRule type="expression" dxfId="3086" priority="2255">
      <formula>IF(ISBLANK($H$3),0,SEARCH($H$3,$B312))</formula>
    </cfRule>
  </conditionalFormatting>
  <conditionalFormatting sqref="H312 E314 H319 H326 H333 H340 H347 H354 H361 H368 H375 H382 H388">
    <cfRule type="expression" dxfId="3085" priority="2256">
      <formula>IF(ISBLANK($H$3),0,SEARCH($H$3,$B312))</formula>
    </cfRule>
  </conditionalFormatting>
  <conditionalFormatting sqref="H312 E314 H319 H326 H333 H340 H347 H354 H361 H368 H375 H382 H388">
    <cfRule type="expression" dxfId="3084" priority="2257">
      <formula>IF(ISBLANK($H$3),0,SEARCH($H$3,$B312))</formula>
    </cfRule>
  </conditionalFormatting>
  <conditionalFormatting sqref="H312 E314 H319 H326 H333 H340 H347 H354 H361 H368 H375 H382 H388">
    <cfRule type="expression" dxfId="3083" priority="2258">
      <formula>IF(ISBLANK($H$3),0,SEARCH($H$3,$B312))</formula>
    </cfRule>
  </conditionalFormatting>
  <conditionalFormatting sqref="H312 E314 H319 H326 H333 H340 H347 H354 H361 H368 H375 H382 H388">
    <cfRule type="expression" dxfId="3082" priority="2259">
      <formula>IF(ISBLANK($H$3),0,SEARCH($H$3,$B312))</formula>
    </cfRule>
  </conditionalFormatting>
  <conditionalFormatting sqref="H312 E314 H319 H326 H333 H340 H347 H354 H361 H368 H375 H382 H388">
    <cfRule type="expression" dxfId="3081" priority="2260">
      <formula>IF(ISBLANK($H$3),0,SEARCH($H$3,$B312))</formula>
    </cfRule>
  </conditionalFormatting>
  <conditionalFormatting sqref="H312 E314 H319 H326 H333 H340 H347 H354 H361 H368 H375 H382 H388">
    <cfRule type="expression" dxfId="3080" priority="2261">
      <formula>IF(ISBLANK($H$3),0,SEARCH($H$3,$B312))</formula>
    </cfRule>
  </conditionalFormatting>
  <conditionalFormatting sqref="H312 E314 H319 H326 H333 H340 H347 H354 H361 H368 H375 H382 H388">
    <cfRule type="expression" dxfId="3079" priority="2262">
      <formula>IF(ISBLANK($H$3),0,SEARCH($H$3,$B312))</formula>
    </cfRule>
  </conditionalFormatting>
  <conditionalFormatting sqref="H312 E314 H319 H326 H333 H340 H347 H354 H361 H368 H375 H382 H388">
    <cfRule type="expression" dxfId="3078" priority="2263">
      <formula>IF(ISBLANK($H$3),0,SEARCH($H$3,$B312))</formula>
    </cfRule>
  </conditionalFormatting>
  <conditionalFormatting sqref="H312 E314 H319 H326 H333 H340 H347 H354 H361 H368 H375 H382 H388">
    <cfRule type="expression" dxfId="3077" priority="2264">
      <formula>IF(ISBLANK($H$3),0,SEARCH($H$3,$B312))</formula>
    </cfRule>
  </conditionalFormatting>
  <conditionalFormatting sqref="H312 E314 H319 H326 H333 H340 H347 H354 H361 H368 H375 H382 H388">
    <cfRule type="expression" dxfId="3076" priority="2265">
      <formula>IF(ISBLANK($H$3),0,SEARCH($H$3,$B312))</formula>
    </cfRule>
  </conditionalFormatting>
  <conditionalFormatting sqref="H312 E314 H319 H326 H333 H340 H347 H354 H361 H368 H375 H382 H388">
    <cfRule type="expression" dxfId="3075" priority="2266">
      <formula>IF(ISBLANK($H$3),0,SEARCH($H$3,$B312))</formula>
    </cfRule>
  </conditionalFormatting>
  <conditionalFormatting sqref="H312 E314 H319 H326 H333 H340 H347 H354 H361 H368 H375 H382 H388">
    <cfRule type="expression" dxfId="3074" priority="2267">
      <formula>IF(ISBLANK($H$3),0,SEARCH($H$3,$B312))</formula>
    </cfRule>
  </conditionalFormatting>
  <conditionalFormatting sqref="H312 E314 H319 H326 H333 H340 H347 H354 H361 H368 H375 H382 H388">
    <cfRule type="expression" dxfId="3073" priority="2268">
      <formula>IF(ISBLANK($H$3),0,SEARCH($H$3,$B312))</formula>
    </cfRule>
  </conditionalFormatting>
  <conditionalFormatting sqref="H312 E314 H319 H326 H333 H340 H347 H354 H361 H368 H375 H382 H388">
    <cfRule type="expression" dxfId="3072" priority="2269">
      <formula>IF(ISBLANK($H$3),0,SEARCH($H$3,$B312))</formula>
    </cfRule>
  </conditionalFormatting>
  <conditionalFormatting sqref="H312 E314 H319 H326 H333 H340 H347 H354 H361 H368 H375 H382 H388">
    <cfRule type="expression" dxfId="3071" priority="2270">
      <formula>IF(ISBLANK($H$3),0,SEARCH($H$3,$B312))</formula>
    </cfRule>
  </conditionalFormatting>
  <conditionalFormatting sqref="H312 E314 H319 H326 H333 H340 H347 H354 H361 H368 H375 H382 H388">
    <cfRule type="expression" dxfId="3070" priority="2271">
      <formula>IF(ISBLANK($H$3),0,SEARCH($H$3,$B312))</formula>
    </cfRule>
  </conditionalFormatting>
  <conditionalFormatting sqref="H312 E314 H319 H326 H333 H340 H347 H354 H361 H368 H375 H382 H388">
    <cfRule type="expression" dxfId="3069" priority="2272">
      <formula>IF(ISBLANK($H$3),0,SEARCH($H$3,$B312))</formula>
    </cfRule>
  </conditionalFormatting>
  <conditionalFormatting sqref="H312 E314 H319 H326 H333 H340 H347 H354 H361 H368 H375 H382 H388">
    <cfRule type="expression" dxfId="3068" priority="2273">
      <formula>IF(ISBLANK($H$3),0,SEARCH($H$3,$B312))</formula>
    </cfRule>
  </conditionalFormatting>
  <conditionalFormatting sqref="H312 E314 H319 H326 H333 H340 H347 H354 H361 H368 H375 H382 H388">
    <cfRule type="expression" dxfId="3067" priority="2274">
      <formula>IF(ISBLANK($H$3),0,SEARCH($H$3,$B312))</formula>
    </cfRule>
  </conditionalFormatting>
  <conditionalFormatting sqref="H312 E314 H319 H326 H333 H340 H347 H354 H361 H368 H375 H382 H388">
    <cfRule type="expression" dxfId="3066" priority="2275">
      <formula>IF(ISBLANK($H$3),0,SEARCH($H$3,$B312))</formula>
    </cfRule>
  </conditionalFormatting>
  <conditionalFormatting sqref="H312 E314 H319 H326 H333 H340 H347 H354 H361 H368 H375 H382 H388">
    <cfRule type="expression" dxfId="3065" priority="2276">
      <formula>IF(ISBLANK($H$3),0,SEARCH($H$3,$B312))</formula>
    </cfRule>
  </conditionalFormatting>
  <conditionalFormatting sqref="H312 E314 H319 H326 H333 H340 H347 H354 H361 H368 H375 H382 H388">
    <cfRule type="expression" dxfId="3064" priority="2277">
      <formula>IF(ISBLANK($H$3),0,SEARCH($H$3,$B312))</formula>
    </cfRule>
  </conditionalFormatting>
  <conditionalFormatting sqref="H312 E314 H319 H326 H333 H340 H347 H354 H361 H368 H375 H382 H388">
    <cfRule type="expression" dxfId="3063" priority="2278">
      <formula>IF(ISBLANK($H$3),0,SEARCH($H$3,$B312))</formula>
    </cfRule>
  </conditionalFormatting>
  <conditionalFormatting sqref="H312 E314 H319 H326 H333 H340 H347 H354 H361 H368 H375 H382 H388">
    <cfRule type="expression" dxfId="3062" priority="2279">
      <formula>IF(ISBLANK($H$3),0,SEARCH($H$3,$B312))</formula>
    </cfRule>
  </conditionalFormatting>
  <conditionalFormatting sqref="H312 E314 H319 H326 H333 H340 H347 H354 H361 H368 H375 H382 H388">
    <cfRule type="expression" dxfId="3061" priority="2280">
      <formula>IF(ISBLANK($H$3),0,SEARCH($H$3,$B312))</formula>
    </cfRule>
  </conditionalFormatting>
  <conditionalFormatting sqref="H312 E314 H319 H326 H333 H340 H347 H354 H361 H368 H375 H382 H388">
    <cfRule type="expression" dxfId="3060" priority="2281">
      <formula>IF(ISBLANK($H$3),0,SEARCH($H$3,$B312))</formula>
    </cfRule>
  </conditionalFormatting>
  <conditionalFormatting sqref="H312 E314 H319 H326 H333 H340 H347 H354 H361 H368 H375 H382 H388">
    <cfRule type="expression" dxfId="3059" priority="2282">
      <formula>IF(ISBLANK($H$3),0,SEARCH($H$3,$B312))</formula>
    </cfRule>
  </conditionalFormatting>
  <conditionalFormatting sqref="H312 E314 H319 H326 H333 H340 H347 H354 H361 H368 H375 H382 H388">
    <cfRule type="expression" dxfId="3058" priority="2283">
      <formula>IF(ISBLANK($H$3),0,SEARCH($H$3,$B312))</formula>
    </cfRule>
  </conditionalFormatting>
  <conditionalFormatting sqref="H312 E314 H319 H326 H333 H340 H347 H354 H361 H368 H375 H382 H388">
    <cfRule type="expression" dxfId="3057" priority="2284">
      <formula>IF(ISBLANK($H$3),0,SEARCH($H$3,$B312))</formula>
    </cfRule>
  </conditionalFormatting>
  <conditionalFormatting sqref="H312 E314 H319 H326 H333 H340 H347 H354 H361 H368 H375 H382 H388">
    <cfRule type="expression" dxfId="3056" priority="2285">
      <formula>IF(ISBLANK($H$3),0,SEARCH($H$3,$B312))</formula>
    </cfRule>
  </conditionalFormatting>
  <conditionalFormatting sqref="H312 E314 H319 H326 H333 H340 H347 H354 H361 H368 H375 H382 H388">
    <cfRule type="expression" dxfId="3055" priority="2286">
      <formula>IF(ISBLANK($H$3),0,SEARCH($H$3,$B312))</formula>
    </cfRule>
  </conditionalFormatting>
  <conditionalFormatting sqref="H312 E314 H319 H326 H333 H340 H347 H354 H361 H368 H375 H382 H388">
    <cfRule type="expression" dxfId="3054" priority="2287">
      <formula>IF(ISBLANK($H$3),0,SEARCH($H$3,$B312))</formula>
    </cfRule>
  </conditionalFormatting>
  <conditionalFormatting sqref="H312 E314 H319 H326 H333 H340 H347 H354 H361 H368 H375 H382 H388">
    <cfRule type="expression" dxfId="3053" priority="2288">
      <formula>IF(ISBLANK($H$3),0,SEARCH($H$3,$B312))</formula>
    </cfRule>
  </conditionalFormatting>
  <conditionalFormatting sqref="H312 E314 H319 H326 H333 H340 H347 H354 H361 H368 H375 H382 H388">
    <cfRule type="expression" dxfId="3052" priority="2289">
      <formula>IF(ISBLANK($H$3),0,SEARCH($H$3,$B312))</formula>
    </cfRule>
  </conditionalFormatting>
  <conditionalFormatting sqref="H312 E314 H319 H326 H333 H340 H347 H354 H361 H368 H375 H382 H388">
    <cfRule type="expression" dxfId="3051" priority="2290">
      <formula>IF(ISBLANK($H$3),0,SEARCH($H$3,$B312))</formula>
    </cfRule>
  </conditionalFormatting>
  <conditionalFormatting sqref="H312 E314 H319 H326 H333 H340 H347 H354 H361 H368 H375 H382 H388">
    <cfRule type="expression" dxfId="3050" priority="2291">
      <formula>IF(ISBLANK($H$3),0,SEARCH($H$3,$B312))</formula>
    </cfRule>
  </conditionalFormatting>
  <conditionalFormatting sqref="H312 E314 H319 H326 H333 H340 H347 H354 H361 H368 H375 H382 H388">
    <cfRule type="expression" dxfId="3049" priority="2292">
      <formula>IF(ISBLANK($H$3),0,SEARCH($H$3,$B312))</formula>
    </cfRule>
  </conditionalFormatting>
  <conditionalFormatting sqref="H312 E314 H319 H326 H333 H340 H347 H354 H361 H368 H375 H382 H388">
    <cfRule type="expression" dxfId="3048" priority="2293">
      <formula>IF(ISBLANK($H$3),0,SEARCH($H$3,$B312))</formula>
    </cfRule>
  </conditionalFormatting>
  <conditionalFormatting sqref="H312 E314 H319 H326 H333 H340 H347 H354 H361 H368 H375 H382 H388">
    <cfRule type="expression" dxfId="3047" priority="2294">
      <formula>IF(ISBLANK($H$3),0,SEARCH($H$3,$B312))</formula>
    </cfRule>
  </conditionalFormatting>
  <conditionalFormatting sqref="H312 E314 H319 H326 H333 H340 H347 H354 H361 H368 H375 H382 H388">
    <cfRule type="expression" dxfId="3046" priority="2295">
      <formula>IF(ISBLANK($H$3),0,SEARCH($H$3,$B312))</formula>
    </cfRule>
  </conditionalFormatting>
  <conditionalFormatting sqref="H312 E314 H319 H326 H333 H340 H347 H354 H361 H368 H375 H382 H388">
    <cfRule type="expression" dxfId="3045" priority="2296">
      <formula>IF(ISBLANK($H$3),0,SEARCH($H$3,$B312))</formula>
    </cfRule>
  </conditionalFormatting>
  <conditionalFormatting sqref="H312 E314 H319 H326 H333 H340 H347 H354 H361 H368 H375 H382 H388">
    <cfRule type="expression" dxfId="3044" priority="2297">
      <formula>IF(ISBLANK($H$3),0,SEARCH($H$3,$B312))</formula>
    </cfRule>
  </conditionalFormatting>
  <conditionalFormatting sqref="H312 E314 H319 H326 H333 H340 H347 H354 H361 H368 H375 H382 H388">
    <cfRule type="expression" dxfId="3043" priority="2298">
      <formula>IF(ISBLANK($H$3),0,SEARCH($H$3,$B312))</formula>
    </cfRule>
  </conditionalFormatting>
  <conditionalFormatting sqref="H312 E314 H319 H326 H333 H340 H347 H354 H361 H368 H375 H382 H388">
    <cfRule type="expression" dxfId="3042" priority="2299">
      <formula>IF(ISBLANK($H$3),0,SEARCH($H$3,$B312))</formula>
    </cfRule>
  </conditionalFormatting>
  <conditionalFormatting sqref="H312 E314 H319 H326 H333 H340 H347 H354 H361 H368 H375 H382 H388">
    <cfRule type="expression" dxfId="3041" priority="2300">
      <formula>IF(ISBLANK($H$3),0,SEARCH($H$3,$B312))</formula>
    </cfRule>
  </conditionalFormatting>
  <conditionalFormatting sqref="H312 E314 H319 H326 H333 H340 H347 H354 H361 H368 H375 H382 H388">
    <cfRule type="expression" dxfId="3040" priority="2301">
      <formula>IF(ISBLANK($H$3),0,SEARCH($H$3,$B312))</formula>
    </cfRule>
  </conditionalFormatting>
  <conditionalFormatting sqref="H312 E314 H319 H326 H333 H340 H347 H354 H361 H368 H375 H382 H388">
    <cfRule type="expression" dxfId="3039" priority="2302">
      <formula>IF(ISBLANK($H$3),0,SEARCH($H$3,$B312))</formula>
    </cfRule>
  </conditionalFormatting>
  <conditionalFormatting sqref="H312 E314 H319 H326 H333 H340 H347 H354 H361 H368 H375 H382 H388">
    <cfRule type="expression" dxfId="3038" priority="2303">
      <formula>IF(ISBLANK($H$3),0,SEARCH($H$3,$B312))</formula>
    </cfRule>
  </conditionalFormatting>
  <conditionalFormatting sqref="H312 E314 H319 H326 H333 H340 H347 H354 H361 H368 H375 H382 H388">
    <cfRule type="expression" dxfId="3037" priority="2304">
      <formula>IF(ISBLANK($H$3),0,SEARCH($H$3,$B312))</formula>
    </cfRule>
  </conditionalFormatting>
  <conditionalFormatting sqref="H312 E314 H319 H326 H333 H340 H347 H354 H361 H368 H375 H382 H388">
    <cfRule type="expression" dxfId="3036" priority="2305">
      <formula>IF(ISBLANK($H$3),0,SEARCH($H$3,$B312))</formula>
    </cfRule>
  </conditionalFormatting>
  <conditionalFormatting sqref="H312 E314 H319 H326 H333 H340 H347 H354 H361 H368 H375 H382 H388">
    <cfRule type="expression" dxfId="3035" priority="2306">
      <formula>IF(ISBLANK($H$3),0,SEARCH($H$3,$B312))</formula>
    </cfRule>
  </conditionalFormatting>
  <conditionalFormatting sqref="H312 E314 H319 H326 H333 H340 H347 H354 H361 H368 H375 H382 H388">
    <cfRule type="expression" dxfId="3034" priority="2307">
      <formula>IF(ISBLANK($H$3),0,SEARCH($H$3,$B312))</formula>
    </cfRule>
  </conditionalFormatting>
  <conditionalFormatting sqref="H312 E314 H319 H326 H333 H340 H347 H354 H361 H368 H375 H382 H388">
    <cfRule type="expression" dxfId="3033" priority="2308">
      <formula>IF(ISBLANK($H$3),0,SEARCH($H$3,$B312))</formula>
    </cfRule>
  </conditionalFormatting>
  <conditionalFormatting sqref="H312 E314 H319 H326 H333 H340 H347 H354 H361 H368 H375 H382 H388">
    <cfRule type="expression" dxfId="3032" priority="2309">
      <formula>IF(ISBLANK($H$3),0,SEARCH($H$3,$B312))</formula>
    </cfRule>
  </conditionalFormatting>
  <conditionalFormatting sqref="H312 E314 H319 H326 H333 H340 H347 H354 H361 H368 H375 H382 H388">
    <cfRule type="expression" dxfId="3031" priority="2310">
      <formula>IF(ISBLANK($H$3),0,SEARCH($H$3,$B312))</formula>
    </cfRule>
  </conditionalFormatting>
  <conditionalFormatting sqref="H312 E314 H319 H326 H333 H340 H347 H354 H361 H368 H375 H382 H388">
    <cfRule type="expression" dxfId="3030" priority="2311">
      <formula>IF(ISBLANK($H$3),0,SEARCH($H$3,$B312))</formula>
    </cfRule>
  </conditionalFormatting>
  <conditionalFormatting sqref="H312 E314 H319 H326 H333 H340 H347 H354 H361 H368 H375 H382 H388">
    <cfRule type="expression" dxfId="3029" priority="2312">
      <formula>IF(ISBLANK($H$3),0,SEARCH($H$3,$B312))</formula>
    </cfRule>
  </conditionalFormatting>
  <conditionalFormatting sqref="H312 E314 H319 H326 H333 H340 H347 H354 H361 H368 H375 H382 H388">
    <cfRule type="expression" dxfId="3028" priority="2313">
      <formula>IF(ISBLANK($H$3),0,SEARCH($H$3,$B312))</formula>
    </cfRule>
  </conditionalFormatting>
  <conditionalFormatting sqref="H312 E314 H319 H326 H333 H340 H347 H354 H361 H368 H375 H382 H388">
    <cfRule type="expression" dxfId="3027" priority="2314">
      <formula>IF(ISBLANK($H$3),0,SEARCH($H$3,$B312))</formula>
    </cfRule>
  </conditionalFormatting>
  <conditionalFormatting sqref="H312 E314 H319 H326 H333 H340 H347 H354 H361 H368 H375 H382 H388">
    <cfRule type="expression" dxfId="3026" priority="2315">
      <formula>IF(ISBLANK($H$3),0,SEARCH($H$3,$B312))</formula>
    </cfRule>
  </conditionalFormatting>
  <conditionalFormatting sqref="H312 E314 H319 H326 H333 H340 H347 H354 H361 H368 H375 H382 H388">
    <cfRule type="expression" dxfId="3025" priority="2316">
      <formula>IF(ISBLANK($H$3),0,SEARCH($H$3,$B312))</formula>
    </cfRule>
  </conditionalFormatting>
  <conditionalFormatting sqref="H312 E314 H319 H326 H333 H340 H347 H354 H361 H368 H375 H382 H388">
    <cfRule type="expression" dxfId="3024" priority="2317">
      <formula>IF(ISBLANK($H$3),0,SEARCH($H$3,$B312))</formula>
    </cfRule>
  </conditionalFormatting>
  <conditionalFormatting sqref="H312 E314 H319 H326 H333 H340 H347 H354 H361 H368 H375 H382 H388">
    <cfRule type="expression" dxfId="3023" priority="2318">
      <formula>IF(ISBLANK($H$3),0,SEARCH($H$3,$B312))</formula>
    </cfRule>
  </conditionalFormatting>
  <conditionalFormatting sqref="H312 E314 H319 H326 H333 H340 H347 H354 H361 H368 H375 H382 H388">
    <cfRule type="expression" dxfId="3022" priority="2319">
      <formula>IF(ISBLANK($H$3),0,SEARCH($H$3,$B312))</formula>
    </cfRule>
  </conditionalFormatting>
  <conditionalFormatting sqref="H312 E314 H319 H326 H333 H340 H347 H354 H361 H368 H375 H382 H388">
    <cfRule type="expression" dxfId="3021" priority="2320">
      <formula>IF(ISBLANK($H$3),0,SEARCH($H$3,$B312))</formula>
    </cfRule>
  </conditionalFormatting>
  <conditionalFormatting sqref="H312 E314 H319 H326 H333 H340 H347 H354 H361 H368 H375 H382 H388">
    <cfRule type="expression" dxfId="3020" priority="2321">
      <formula>IF(ISBLANK($H$3),0,SEARCH($H$3,$B312))</formula>
    </cfRule>
  </conditionalFormatting>
  <conditionalFormatting sqref="H312 E314 H319 H326 H333 H340 H347 H354 H361 H368 H375 H382 H388">
    <cfRule type="expression" dxfId="3019" priority="2322">
      <formula>IF(ISBLANK($H$3),0,SEARCH($H$3,$B312))</formula>
    </cfRule>
  </conditionalFormatting>
  <conditionalFormatting sqref="H312 E314 H319 H326 H333 H340 H347 H354 H361 H368 H375 H382 H388">
    <cfRule type="expression" dxfId="3018" priority="2323">
      <formula>IF(ISBLANK($H$3),0,SEARCH($H$3,$B312))</formula>
    </cfRule>
  </conditionalFormatting>
  <conditionalFormatting sqref="H312 E314 H319 H326 H333 H340 H347 H354 H361 H368 H375 H382 H388">
    <cfRule type="expression" dxfId="3017" priority="2324">
      <formula>IF(ISBLANK($H$3),0,SEARCH($H$3,$B312))</formula>
    </cfRule>
  </conditionalFormatting>
  <conditionalFormatting sqref="H312 E314 H319 H326 H333 H340 H347 H354 H361 H368 H375 H382 H388">
    <cfRule type="expression" dxfId="3016" priority="2325">
      <formula>IF(ISBLANK($H$3),0,SEARCH($H$3,$B312))</formula>
    </cfRule>
  </conditionalFormatting>
  <conditionalFormatting sqref="H312 E314 H319 H326 H333 H340 H347 H354 H361 H368 H375 H382 H388">
    <cfRule type="expression" dxfId="3015" priority="2326">
      <formula>IF(ISBLANK($H$3),0,SEARCH($H$3,$B312))</formula>
    </cfRule>
  </conditionalFormatting>
  <conditionalFormatting sqref="H312 E314 H319 H326 H333 H340 H347 H354 H361 H368 H375 H382 H388">
    <cfRule type="expression" dxfId="3014" priority="2327">
      <formula>IF(ISBLANK($H$3),0,SEARCH($H$3,$B312))</formula>
    </cfRule>
  </conditionalFormatting>
  <conditionalFormatting sqref="H312 E314 H319 H326 H333 H340 H347 H354 H361 H368 H375 H382 H388">
    <cfRule type="expression" dxfId="3013" priority="2328">
      <formula>IF(ISBLANK($H$3),0,SEARCH($H$3,$B312))</formula>
    </cfRule>
  </conditionalFormatting>
  <conditionalFormatting sqref="H312 E314 H319 H326 H333 H340 H347 H354 H361 H368 H375 H382 H388">
    <cfRule type="expression" dxfId="3012" priority="2329">
      <formula>IF(ISBLANK($H$3),0,SEARCH($H$3,$B312))</formula>
    </cfRule>
  </conditionalFormatting>
  <conditionalFormatting sqref="H312 E314 H319 H326 H333 H340 H347 H354 H361 H368 H375 H382 H388">
    <cfRule type="expression" dxfId="3011" priority="2330">
      <formula>IF(ISBLANK($H$3),0,SEARCH($H$3,$B312))</formula>
    </cfRule>
  </conditionalFormatting>
  <conditionalFormatting sqref="H312 E314 H319 H326 H333 H340 H347 H354 H361 H368 H375 H382 H388">
    <cfRule type="expression" dxfId="3010" priority="2331">
      <formula>IF(ISBLANK($H$3),0,SEARCH($H$3,$B312))</formula>
    </cfRule>
  </conditionalFormatting>
  <conditionalFormatting sqref="H312 E314 H319 H326 H333 H340 H347 H354 H361 H368 H375 H382 H388">
    <cfRule type="expression" dxfId="3009" priority="2332">
      <formula>IF(ISBLANK($H$3),0,SEARCH($H$3,$B312))</formula>
    </cfRule>
  </conditionalFormatting>
  <conditionalFormatting sqref="H312 E314 H319 H326 H333 H340 H347 H354 H361 H368 H375 H382 H388">
    <cfRule type="expression" dxfId="3008" priority="2333">
      <formula>IF(ISBLANK($H$3),0,SEARCH($H$3,$B312))</formula>
    </cfRule>
  </conditionalFormatting>
  <conditionalFormatting sqref="H312 E314 H319 H326 H333 H340 H347 H354 H361 H368 H375 H382 H388">
    <cfRule type="expression" dxfId="3007" priority="2334">
      <formula>IF(ISBLANK($H$3),0,SEARCH($H$3,$B312))</formula>
    </cfRule>
  </conditionalFormatting>
  <conditionalFormatting sqref="H312 E314 H319 H326 H333 H340 H347 H354 H361 H368 H375 H382 H388">
    <cfRule type="expression" dxfId="3006" priority="2335">
      <formula>IF(ISBLANK($H$3),0,SEARCH($H$3,$B312))</formula>
    </cfRule>
  </conditionalFormatting>
  <conditionalFormatting sqref="H312 E314 H319 H326 H333 H340 H347 H354 H361 H368 H375 H382 H388">
    <cfRule type="expression" dxfId="3005" priority="2336">
      <formula>IF(ISBLANK($H$3),0,SEARCH($H$3,$B312))</formula>
    </cfRule>
  </conditionalFormatting>
  <conditionalFormatting sqref="H312 E314 H319 H326 H333 H340 H347 H354 H361 H368 H375 H382 H388">
    <cfRule type="expression" dxfId="3004" priority="2337">
      <formula>IF(ISBLANK($H$3),0,SEARCH($H$3,$B312))</formula>
    </cfRule>
  </conditionalFormatting>
  <conditionalFormatting sqref="H312 E314 H319 H326 H333 H340 H347 H354 H361 H368 H375 H382 H388">
    <cfRule type="expression" dxfId="3003" priority="2338">
      <formula>IF(ISBLANK($H$3),0,SEARCH($H$3,$B312))</formula>
    </cfRule>
  </conditionalFormatting>
  <conditionalFormatting sqref="H312 E314 H319 H326 H333 H340 H347 H354 H361 H368 H375 H382 H388">
    <cfRule type="expression" dxfId="3002" priority="2339">
      <formula>IF(ISBLANK($H$3),0,SEARCH($H$3,$B312))</formula>
    </cfRule>
  </conditionalFormatting>
  <conditionalFormatting sqref="H312 E314 H319 H326 H333 H340 H347 H354 H361 H368 H375 H382 H388">
    <cfRule type="expression" dxfId="3001" priority="2340">
      <formula>IF(ISBLANK($H$3),0,SEARCH($H$3,$B312))</formula>
    </cfRule>
  </conditionalFormatting>
  <conditionalFormatting sqref="H312 E314 H319 H326 H333 H340 H347 H354 H361 H368 H375 H382 H388">
    <cfRule type="expression" dxfId="3000" priority="2341">
      <formula>IF(ISBLANK($H$3),0,SEARCH($H$3,$B312))</formula>
    </cfRule>
  </conditionalFormatting>
  <conditionalFormatting sqref="H312 E314 H319 H326 H333 H340 H347 H354 H361 H368 H375 H382 H388">
    <cfRule type="expression" dxfId="2999" priority="2342">
      <formula>IF(ISBLANK($H$3),0,SEARCH($H$3,$B312))</formula>
    </cfRule>
  </conditionalFormatting>
  <conditionalFormatting sqref="H312 E314 H319 H326 H333 H340 H347 H354 H361 H368 H375 H382 H388">
    <cfRule type="expression" dxfId="2998" priority="2343">
      <formula>IF(ISBLANK($H$3),0,SEARCH($H$3,$B312))</formula>
    </cfRule>
  </conditionalFormatting>
  <conditionalFormatting sqref="H312 E314 H319 H326 H333 H340 H347 H354 H361 H368 H375 H382 H388">
    <cfRule type="expression" dxfId="2997" priority="2344">
      <formula>IF(ISBLANK($H$3),0,SEARCH($H$3,$B312))</formula>
    </cfRule>
  </conditionalFormatting>
  <conditionalFormatting sqref="H312 E314 H319 H326 H333 H340 H347 H354 H361 H368 H375 H382 H388">
    <cfRule type="expression" dxfId="2996" priority="2345">
      <formula>IF(ISBLANK($H$3),0,SEARCH($H$3,$B312))</formula>
    </cfRule>
  </conditionalFormatting>
  <conditionalFormatting sqref="H312 E314 H319 H326 H333 H340 H347 H354 H361 H368 H375 H382 H388">
    <cfRule type="expression" dxfId="2995" priority="2346">
      <formula>IF(ISBLANK($H$3),0,SEARCH($H$3,$B312))</formula>
    </cfRule>
  </conditionalFormatting>
  <conditionalFormatting sqref="H312 E314 H319 H326 H333 H340 H347 H354 H361 H368 H375 H382 H388">
    <cfRule type="expression" dxfId="2994" priority="2347">
      <formula>IF(ISBLANK($H$3),0,SEARCH($H$3,$B312))</formula>
    </cfRule>
  </conditionalFormatting>
  <conditionalFormatting sqref="H312 E314 H319 H326 H333 H340 H347 H354 H361 H368 H375 H382 H388">
    <cfRule type="expression" dxfId="2993" priority="2348">
      <formula>IF(ISBLANK($H$3),0,SEARCH($H$3,$B312))</formula>
    </cfRule>
  </conditionalFormatting>
  <conditionalFormatting sqref="H312 E314 H319 H326 H333 H340 H347 H354 H361 H368 H375 H382 H388">
    <cfRule type="expression" dxfId="2992" priority="2349">
      <formula>IF(ISBLANK($H$3),0,SEARCH($H$3,$B312))</formula>
    </cfRule>
  </conditionalFormatting>
  <conditionalFormatting sqref="H312 E314 H319 H326 H333 H340 H347 H354 H361 H368 H375 H382 H388">
    <cfRule type="expression" dxfId="2991" priority="2350">
      <formula>IF(ISBLANK($H$3),0,SEARCH($H$3,$B312))</formula>
    </cfRule>
  </conditionalFormatting>
  <conditionalFormatting sqref="H312 E314 H319 H326 H333 H340 H347 H354 H361 H368 H375 H382 H388">
    <cfRule type="expression" dxfId="2990" priority="2351">
      <formula>IF(ISBLANK($H$3),0,SEARCH($H$3,$B312))</formula>
    </cfRule>
  </conditionalFormatting>
  <conditionalFormatting sqref="H312 E314 H319 H326 H333 H340 H347 H354 H361 H368 H375 H382 H388">
    <cfRule type="expression" dxfId="2989" priority="2352">
      <formula>IF(ISBLANK($H$3),0,SEARCH($H$3,$B312))</formula>
    </cfRule>
  </conditionalFormatting>
  <conditionalFormatting sqref="H312 E314 H319 H326 H333 H340 H347 H354 H361 H368 H375 H382 H388">
    <cfRule type="expression" dxfId="2988" priority="2353">
      <formula>IF(ISBLANK($H$3),0,SEARCH($H$3,$B312))</formula>
    </cfRule>
  </conditionalFormatting>
  <conditionalFormatting sqref="H312 E314 H319 H326 H333 H340 H347 H354 H361 H368 H375 H382 H388">
    <cfRule type="expression" dxfId="2987" priority="2354">
      <formula>IF(ISBLANK($H$3),0,SEARCH($H$3,$B312))</formula>
    </cfRule>
  </conditionalFormatting>
  <conditionalFormatting sqref="H312 E314 H319 H326 H333 H340 H347 H354 H361 H368 H375 H382 H388">
    <cfRule type="expression" dxfId="2986" priority="2355">
      <formula>IF(ISBLANK($H$3),0,SEARCH($H$3,$B312))</formula>
    </cfRule>
  </conditionalFormatting>
  <conditionalFormatting sqref="H312 E314 H319 H326 H333 H340 H347 H354 H361 H368 H375 H382 H388">
    <cfRule type="expression" dxfId="2985" priority="2356">
      <formula>IF(ISBLANK($H$3),0,SEARCH($H$3,$B312))</formula>
    </cfRule>
  </conditionalFormatting>
  <conditionalFormatting sqref="H312 E314 H319 H326 H333 H340 H347 H354 H361 H368 H375 H382 H388">
    <cfRule type="expression" dxfId="2984" priority="2357">
      <formula>IF(ISBLANK($H$3),0,SEARCH($H$3,$B312))</formula>
    </cfRule>
  </conditionalFormatting>
  <conditionalFormatting sqref="H312 E314 H319 H326 H333 H340 H347 H354 H361 H368 H375 H382 H388">
    <cfRule type="expression" dxfId="2983" priority="2358">
      <formula>IF(ISBLANK($H$3),0,SEARCH($H$3,$B312))</formula>
    </cfRule>
  </conditionalFormatting>
  <conditionalFormatting sqref="H312 E314 H319 H326 H333 H340 H347 H354 H361 H368 H375 H382 H388">
    <cfRule type="expression" dxfId="2982" priority="2359">
      <formula>IF(ISBLANK($H$3),0,SEARCH($H$3,$B312))</formula>
    </cfRule>
  </conditionalFormatting>
  <conditionalFormatting sqref="H312 E314 H319 H326 H333 H340 H347 H354 H361 H368 H375 H382 H388">
    <cfRule type="expression" dxfId="2981" priority="2360">
      <formula>IF(ISBLANK($H$3),0,SEARCH($H$3,$B312))</formula>
    </cfRule>
  </conditionalFormatting>
  <conditionalFormatting sqref="H312 E314 H319 H326 H333 H340 H347 H354 H361 H368 H375 H382 H388">
    <cfRule type="expression" dxfId="2980" priority="2361">
      <formula>IF(ISBLANK($H$3),0,SEARCH($H$3,$B312))</formula>
    </cfRule>
  </conditionalFormatting>
  <conditionalFormatting sqref="H312 E314 H319 H326 H333 H340 H347 H354 H361 H368 H375 H382 H388">
    <cfRule type="expression" dxfId="2979" priority="2362">
      <formula>IF(ISBLANK($H$3),0,SEARCH($H$3,$B312))</formula>
    </cfRule>
  </conditionalFormatting>
  <conditionalFormatting sqref="H312 E314 H319 H326 H333 H340 H347 H354 H361 H368 H375 H382 H388">
    <cfRule type="expression" dxfId="2978" priority="2363">
      <formula>IF(ISBLANK($H$3),0,SEARCH($H$3,$B312))</formula>
    </cfRule>
  </conditionalFormatting>
  <conditionalFormatting sqref="H312 E314 H319 H326 H333 H340 H347 H354 H361 H368 H375 H382 H388">
    <cfRule type="expression" dxfId="2977" priority="2364">
      <formula>IF(ISBLANK($H$3),0,SEARCH($H$3,$B312))</formula>
    </cfRule>
  </conditionalFormatting>
  <conditionalFormatting sqref="H312 E314 H319 H326 H333 H340 H347 H354 H361 H368 H375 H382 H388">
    <cfRule type="expression" dxfId="2976" priority="2365">
      <formula>IF(ISBLANK($H$3),0,SEARCH($H$3,$B312))</formula>
    </cfRule>
  </conditionalFormatting>
  <conditionalFormatting sqref="H312 E314 H319 H326 H333 H340 H347 H354 H361 H368 H375 H382 H388">
    <cfRule type="expression" dxfId="2975" priority="2366">
      <formula>IF(ISBLANK($H$3),0,SEARCH($H$3,$B312))</formula>
    </cfRule>
  </conditionalFormatting>
  <conditionalFormatting sqref="H312 E314 H319 H326 H333 H340 H347 H354 H361 H368 H375 H382 H388">
    <cfRule type="expression" dxfId="2974" priority="2367">
      <formula>IF(ISBLANK($H$3),0,SEARCH($H$3,$B312))</formula>
    </cfRule>
  </conditionalFormatting>
  <conditionalFormatting sqref="H312 E314 H319 H326 H333 H340 H347 H354 H361 H368 H375 H382 H388">
    <cfRule type="expression" dxfId="2973" priority="2368">
      <formula>IF(ISBLANK($H$3),0,SEARCH($H$3,$B312))</formula>
    </cfRule>
  </conditionalFormatting>
  <conditionalFormatting sqref="H312 E314 H319 H326 H333 H340 H347 H354 H361 H368 H375 H382 H388">
    <cfRule type="expression" dxfId="2972" priority="2369">
      <formula>IF(ISBLANK($H$3),0,SEARCH($H$3,$B312))</formula>
    </cfRule>
  </conditionalFormatting>
  <conditionalFormatting sqref="H312 E314 H319 H326 H333 H340 H347 H354 H361 H368 H375 H382 H388">
    <cfRule type="expression" dxfId="2971" priority="2370">
      <formula>IF(ISBLANK($H$3),0,SEARCH($H$3,$B312))</formula>
    </cfRule>
  </conditionalFormatting>
  <conditionalFormatting sqref="H312 E314 H319 H326 H333 H340 H347 H354 H361 H368 H375 H382 H388">
    <cfRule type="expression" dxfId="2970" priority="2371">
      <formula>IF(ISBLANK($H$3),0,SEARCH($H$3,$B312))</formula>
    </cfRule>
  </conditionalFormatting>
  <conditionalFormatting sqref="H312 E314 H319 H326 H333 H340 H347 H354 H361 H368 H375 H382 H388">
    <cfRule type="expression" dxfId="2969" priority="2372">
      <formula>IF(ISBLANK($H$3),0,SEARCH($H$3,$B312))</formula>
    </cfRule>
  </conditionalFormatting>
  <conditionalFormatting sqref="H312 E314 H319 H326 H333 H340 H347 H354 H361 H368 H375 H382 H388">
    <cfRule type="expression" dxfId="2968" priority="2373">
      <formula>IF(ISBLANK($H$3),0,SEARCH($H$3,$B312))</formula>
    </cfRule>
  </conditionalFormatting>
  <conditionalFormatting sqref="H312 E314 H319 H326 H333 H340 H347 H354 H361 H368 H375 H382 H388">
    <cfRule type="expression" dxfId="2967" priority="2374">
      <formula>IF(ISBLANK($H$3),0,SEARCH($H$3,$B312))</formula>
    </cfRule>
  </conditionalFormatting>
  <conditionalFormatting sqref="H312 E314 H319 H326 H333 H340 H347 H354 H361 H368 H375 H382 H388">
    <cfRule type="expression" dxfId="2966" priority="2375">
      <formula>IF(ISBLANK($H$3),0,SEARCH($H$3,$B312))</formula>
    </cfRule>
  </conditionalFormatting>
  <conditionalFormatting sqref="H312 E314 H319 H326 H333 H340 H347 H354 H361 H368 H375 H382 H388">
    <cfRule type="expression" dxfId="2965" priority="2376">
      <formula>IF(ISBLANK($H$3),0,SEARCH($H$3,$B312))</formula>
    </cfRule>
  </conditionalFormatting>
  <conditionalFormatting sqref="H312 E314 H319 H326 H333 H340 H347 H354 H361 H368 H375 H382 H388">
    <cfRule type="expression" dxfId="2964" priority="2377">
      <formula>IF(ISBLANK($H$3),0,SEARCH($H$3,$B312))</formula>
    </cfRule>
  </conditionalFormatting>
  <conditionalFormatting sqref="H312 E314 H319 H326 H333 H340 H347 H354 H361 H368 H375 H382 H388">
    <cfRule type="expression" dxfId="2963" priority="2378">
      <formula>IF(ISBLANK($H$3),0,SEARCH($H$3,$B312))</formula>
    </cfRule>
  </conditionalFormatting>
  <conditionalFormatting sqref="H312 E314 H319 H326 H333 H340 H347 H354 H361 H368 H375 H382 H388">
    <cfRule type="expression" dxfId="2962" priority="2379">
      <formula>IF(ISBLANK($H$3),0,SEARCH($H$3,$B312))</formula>
    </cfRule>
  </conditionalFormatting>
  <conditionalFormatting sqref="H312 E314 H319 H326 H333 H340 H347 H354 H361 H368 H375 H382 H388">
    <cfRule type="expression" dxfId="2961" priority="2380">
      <formula>IF(ISBLANK($H$3),0,SEARCH($H$3,$B312))</formula>
    </cfRule>
  </conditionalFormatting>
  <conditionalFormatting sqref="G312:H312 H319 H326 H333 H340 H347 H354 H361 H368 H375 H382 H388">
    <cfRule type="expression" dxfId="2960" priority="2381">
      <formula>IF(ISBLANK($H$3),0,SEARCH($H$3,#REF!))</formula>
    </cfRule>
  </conditionalFormatting>
  <conditionalFormatting sqref="G312:H312 H319 H326 H333 H340 H347 H354 H361 H368 H375 H382 H388">
    <cfRule type="expression" dxfId="2959" priority="2382">
      <formula>IF(ISBLANK($H$3),0,SEARCH($H$3,#REF!))</formula>
    </cfRule>
  </conditionalFormatting>
  <conditionalFormatting sqref="G312:H312 H319 H326 H333 H340 H347 H354 H361 H368 H375 H382 H388">
    <cfRule type="expression" dxfId="2958" priority="2383">
      <formula>IF(ISBLANK($H$3),0,SEARCH($H$3,#REF!))</formula>
    </cfRule>
  </conditionalFormatting>
  <conditionalFormatting sqref="G312:H312 H319 H326 H333 H340 H347 H354 H361 H368 H375 H382 H388">
    <cfRule type="expression" dxfId="2957" priority="2384">
      <formula>IF(ISBLANK($H$3),0,SEARCH($H$3,#REF!))</formula>
    </cfRule>
  </conditionalFormatting>
  <conditionalFormatting sqref="G312:H312 H319 H326 H333 H340 H347 H354 H361 H368 H375 H382 H388">
    <cfRule type="expression" dxfId="2956" priority="2385">
      <formula>IF(ISBLANK($H$3),0,SEARCH($H$3,#REF!))</formula>
    </cfRule>
  </conditionalFormatting>
  <conditionalFormatting sqref="G312:H312 H319 H326 H333 H340 H347 H354 H361 H368 H375 H382 H388">
    <cfRule type="expression" dxfId="2955" priority="2386">
      <formula>IF(ISBLANK($H$3),0,SEARCH($H$3,#REF!))</formula>
    </cfRule>
  </conditionalFormatting>
  <conditionalFormatting sqref="H312 H319 H326 H333 H340 H347 H354 H361 H368 H375 H382 H388">
    <cfRule type="expression" dxfId="2954" priority="2387">
      <formula>IF(ISBLANK($H$3),0,SEARCH($H$3,$B312))</formula>
    </cfRule>
  </conditionalFormatting>
  <conditionalFormatting sqref="H312 H319 H326 H333 H340 H347 H354 H361 H368 H375 H382 H388">
    <cfRule type="expression" dxfId="2953" priority="2388">
      <formula>IF(ISBLANK($H$3),0,SEARCH($H$3,$B312))</formula>
    </cfRule>
  </conditionalFormatting>
  <conditionalFormatting sqref="H312 H319 H326 H333 H340 H347 H354 H361 H368 H375 H382 H388">
    <cfRule type="expression" dxfId="2952" priority="2389">
      <formula>IF(ISBLANK($H$3),0,SEARCH($H$3,$B312))</formula>
    </cfRule>
  </conditionalFormatting>
  <conditionalFormatting sqref="H312 H319 H326 H333 H340 H347 H354 H361 H368 H375 H382 H388">
    <cfRule type="expression" dxfId="2951" priority="2390">
      <formula>IF(ISBLANK($H$3),0,SEARCH($H$3,$B312))</formula>
    </cfRule>
  </conditionalFormatting>
  <conditionalFormatting sqref="H312 H319 H326 H333 H340 H347 H354 H361 H368 H375 H382 H388">
    <cfRule type="expression" dxfId="2950" priority="2391">
      <formula>IF(ISBLANK($H$3),0,SEARCH($H$3,$B312))</formula>
    </cfRule>
  </conditionalFormatting>
  <conditionalFormatting sqref="H312 H319 H326 H333 H340 H347 H354 H361 H368 H375 H382 H388">
    <cfRule type="expression" dxfId="2949" priority="2392">
      <formula>IF(ISBLANK($H$3),0,SEARCH($H$3,$B312))</formula>
    </cfRule>
  </conditionalFormatting>
  <conditionalFormatting sqref="H312 H319 H326 H333 H340 H347 H354 H361 H368 H375 H382 H388">
    <cfRule type="expression" dxfId="2948" priority="2393">
      <formula>IF(ISBLANK($H$3),0,SEARCH($H$3,#REF!))</formula>
    </cfRule>
  </conditionalFormatting>
  <conditionalFormatting sqref="H312 H319 H326 H333 H340 H347 H354 H361 H368 H375 H382 H388">
    <cfRule type="expression" dxfId="2947" priority="2394">
      <formula>IF(ISBLANK($H$3),0,SEARCH($H$3,#REF!))</formula>
    </cfRule>
  </conditionalFormatting>
  <conditionalFormatting sqref="H312 H319 H326 H333 H340 H347 H354 H361 H368 H375 H382 H388">
    <cfRule type="expression" dxfId="2946" priority="2395">
      <formula>IF(ISBLANK($H$3),0,SEARCH($H$3,#REF!))</formula>
    </cfRule>
  </conditionalFormatting>
  <conditionalFormatting sqref="H312 H319 H326 H333 H340 H347 H354 H361 H368 H375 H382 H388">
    <cfRule type="expression" dxfId="2945" priority="2396">
      <formula>IF(ISBLANK($H$3),0,SEARCH($H$3,#REF!))</formula>
    </cfRule>
  </conditionalFormatting>
  <conditionalFormatting sqref="H312 H319 H326 H333 H340 H347 H354 H361 H368 H375 H382 H388">
    <cfRule type="expression" dxfId="2944" priority="2397">
      <formula>IF(ISBLANK($H$3),0,SEARCH($H$3,#REF!))</formula>
    </cfRule>
  </conditionalFormatting>
  <conditionalFormatting sqref="H312 H319 H326 H333 H340 H347 H354 H361 H368 H375 H382 H388">
    <cfRule type="expression" dxfId="2943" priority="2398">
      <formula>IF(ISBLANK($H$3),0,SEARCH($H$3,$B312))</formula>
    </cfRule>
  </conditionalFormatting>
  <conditionalFormatting sqref="H312 H319 H326 H333 H340 H347 H354 H361 H368 H375 H382 H388">
    <cfRule type="expression" dxfId="2942" priority="2399">
      <formula>IF(ISBLANK($H$3),0,SEARCH($H$3,$B312))</formula>
    </cfRule>
  </conditionalFormatting>
  <conditionalFormatting sqref="H312 H319 H326 H333 H340 H347 H354 H361 H368 H375 H382 H388">
    <cfRule type="expression" dxfId="2941" priority="2400">
      <formula>IF(ISBLANK($H$3),0,SEARCH($H$3,$B312))</formula>
    </cfRule>
  </conditionalFormatting>
  <conditionalFormatting sqref="H312 H319 H326 H333 H340 H347 H354 H361 H368 H375 H382 H388">
    <cfRule type="expression" dxfId="2940" priority="2401">
      <formula>IF(ISBLANK($H$3),0,SEARCH($H$3,$B312))</formula>
    </cfRule>
  </conditionalFormatting>
  <conditionalFormatting sqref="H312 H319 H326 H333 H340 H347 H354 H361 H368 H375 H382 H388">
    <cfRule type="expression" dxfId="2939" priority="2402">
      <formula>IF(ISBLANK($H$3),0,SEARCH($H$3,$B312))</formula>
    </cfRule>
  </conditionalFormatting>
  <conditionalFormatting sqref="H312 H319 H326 H333 H340 H347 H354 H361 H368 H375 H382 H388">
    <cfRule type="expression" dxfId="2938" priority="2403">
      <formula>IF(ISBLANK($H$3),0,SEARCH($H$3,$B312))</formula>
    </cfRule>
  </conditionalFormatting>
  <conditionalFormatting sqref="H312 H319 H326 H333 H340 H347 H354 H361 H368 H375 H382 H388">
    <cfRule type="expression" dxfId="2937" priority="2404">
      <formula>IF(ISBLANK($H$3),0,SEARCH($H$3,$B312))</formula>
    </cfRule>
  </conditionalFormatting>
  <conditionalFormatting sqref="H312 H319 H326 H333 H340 H347 H354 H361 H368 H375 H382 H388">
    <cfRule type="expression" dxfId="2936" priority="2405">
      <formula>IF(ISBLANK($H$3),0,SEARCH($H$3,$B312))</formula>
    </cfRule>
  </conditionalFormatting>
  <conditionalFormatting sqref="H312 H319 H326 H333 H340 H347 H354 H361 H368 H375 H382 H388">
    <cfRule type="expression" dxfId="2935" priority="2406">
      <formula>IF(ISBLANK($H$3),0,SEARCH($H$3,$B312))</formula>
    </cfRule>
  </conditionalFormatting>
  <conditionalFormatting sqref="H312 H319 H326 H333 H340 H347 H354 H361 H368 H375 H382 H388">
    <cfRule type="expression" dxfId="2934" priority="2407">
      <formula>IF(ISBLANK($H$3),0,SEARCH($H$3,$B312))</formula>
    </cfRule>
  </conditionalFormatting>
  <conditionalFormatting sqref="H312 H319 H326 H333 H340 H347 H354 H361 H368 H375 H382 H388">
    <cfRule type="expression" dxfId="2933" priority="2408">
      <formula>IF(ISBLANK($H$3),0,SEARCH($H$3,$B312))</formula>
    </cfRule>
  </conditionalFormatting>
  <conditionalFormatting sqref="H312 H319 H326 H333 H340 H347 H354 H361 H368 H375 H382 H388">
    <cfRule type="expression" dxfId="2932" priority="2409">
      <formula>IF(ISBLANK($H$3),0,SEARCH($H$3,$B312))</formula>
    </cfRule>
  </conditionalFormatting>
  <conditionalFormatting sqref="H312 H319 H326 H333 H340 H347 H354 H361 H368 H375 H382 H388">
    <cfRule type="expression" dxfId="2931" priority="2410">
      <formula>IF(ISBLANK($H$3),0,SEARCH($H$3,$B312))</formula>
    </cfRule>
  </conditionalFormatting>
  <conditionalFormatting sqref="H312 H319 H326 H333 H340 H347 H354 H361 H368 H375 H382 H388">
    <cfRule type="expression" dxfId="2930" priority="2411">
      <formula>IF(ISBLANK($H$3),0,SEARCH($H$3,$B312))</formula>
    </cfRule>
  </conditionalFormatting>
  <conditionalFormatting sqref="H312 H319 H326 H333 H340 H347 H354 H361 H368 H375 H382 H388">
    <cfRule type="expression" dxfId="2929" priority="2412">
      <formula>IF(ISBLANK($H$3),0,SEARCH($H$3,$B312))</formula>
    </cfRule>
  </conditionalFormatting>
  <conditionalFormatting sqref="H312 H319 H326 H333 H340 H347 H354 H361 H368 H375 H382 H388">
    <cfRule type="expression" dxfId="2928" priority="2413">
      <formula>IF(ISBLANK($H$3),0,SEARCH($H$3,$B312))</formula>
    </cfRule>
  </conditionalFormatting>
  <conditionalFormatting sqref="H312 H319 H326 H333 H340 H347 H354 H361 H368 H375 H382 H388">
    <cfRule type="expression" dxfId="2927" priority="2414">
      <formula>IF(ISBLANK($H$3),0,SEARCH($H$3,$B312))</formula>
    </cfRule>
  </conditionalFormatting>
  <conditionalFormatting sqref="H312 H319 H326 H333 H340 H347 H354 H361 H368 H375 H382 H388">
    <cfRule type="expression" dxfId="2926" priority="2415">
      <formula>IF(ISBLANK($H$3),0,SEARCH($H$3,$B312))</formula>
    </cfRule>
  </conditionalFormatting>
  <conditionalFormatting sqref="H312 H319 H326 H333 H340 H347 H354 H361 H368 H375 H382 H388">
    <cfRule type="expression" dxfId="2925" priority="2416">
      <formula>IF(ISBLANK($H$3),0,SEARCH($H$3,$B312))</formula>
    </cfRule>
  </conditionalFormatting>
  <conditionalFormatting sqref="H312 H319 H326 H333 H340 H347 H354 H361 H368 H375 H382 H388">
    <cfRule type="expression" dxfId="2924" priority="2417">
      <formula>IF(ISBLANK($H$3),0,SEARCH($H$3,$B312))</formula>
    </cfRule>
  </conditionalFormatting>
  <conditionalFormatting sqref="H312 H319 H326 H333 H340 H347 H354 H361 H368 H375 H382 H388">
    <cfRule type="expression" dxfId="2923" priority="2418">
      <formula>IF(ISBLANK($H$3),0,SEARCH($H$3,$B312))</formula>
    </cfRule>
  </conditionalFormatting>
  <conditionalFormatting sqref="H312 H319 H326 H333 H340 H347 H354 H361 H368 H375 H382 H388">
    <cfRule type="expression" dxfId="2922" priority="2419">
      <formula>IF(ISBLANK($H$3),0,SEARCH($H$3,$B312))</formula>
    </cfRule>
  </conditionalFormatting>
  <conditionalFormatting sqref="H312 H319 H326 H333 H340 H347 H354 H361 H368 H375 H382 H388">
    <cfRule type="expression" dxfId="2921" priority="2420">
      <formula>IF(ISBLANK($H$3),0,SEARCH($H$3,$B312))</formula>
    </cfRule>
  </conditionalFormatting>
  <conditionalFormatting sqref="H312 H319 H326 H333 H340 H347 H354 H361 H368 H375 H382 H388">
    <cfRule type="expression" dxfId="2920" priority="2421">
      <formula>IF(ISBLANK($H$3),0,SEARCH($H$3,$B312))</formula>
    </cfRule>
  </conditionalFormatting>
  <conditionalFormatting sqref="H312 H319 H326 H333 H340 H347 H354 H361 H368 H375 H382 H388">
    <cfRule type="expression" dxfId="2919" priority="2422">
      <formula>IF(ISBLANK($H$3),0,SEARCH($H$3,$B312))</formula>
    </cfRule>
  </conditionalFormatting>
  <conditionalFormatting sqref="H312 H319 H326 H333 H340 H347 H354 H361 H368 H375 H382 H388">
    <cfRule type="expression" dxfId="2918" priority="2423">
      <formula>IF(ISBLANK($H$3),0,SEARCH($H$3,$B312))</formula>
    </cfRule>
  </conditionalFormatting>
  <conditionalFormatting sqref="A312:A314 C312:H314 I312 I314 H319:H321 H326:H328 E330 H333:H335 H340:H342 H347:H349 E348 H354:H356 H361:H363 E366 H368:H370 H375:H377 H382:H383 H388:H390">
    <cfRule type="expression" dxfId="2917" priority="2424">
      <formula>IF(ISBLANK($H$3),0,SEARCH($H$3,$B312))</formula>
    </cfRule>
  </conditionalFormatting>
  <conditionalFormatting sqref="A312:A314 B312 C312:H314 I312 I314 H319:H321 H326:H328 E330 H333:H335 H340:H342 H347:H349 E348 H354:H356 H361:H363 E366 H368:H370 H375:H377 H382:H383 H388:H390">
    <cfRule type="expression" dxfId="2916" priority="2425">
      <formula>IF(ISBLANK($H$3),0,SEARCH($H$3,$B312))</formula>
    </cfRule>
  </conditionalFormatting>
  <conditionalFormatting sqref="A312:A314 C312:H314 I312 I314 H319:H321 H326:H328 E330 H333:H335 H340:H342 H347:H349 E348 H354:H356 H361:H363 E366 H368:H370 H375:H377 H382:H383 H388:H390">
    <cfRule type="expression" dxfId="2915" priority="2426">
      <formula>IF(ISBLANK($H$3),0,SEARCH($H$3,$B312))</formula>
    </cfRule>
  </conditionalFormatting>
  <conditionalFormatting sqref="A312:A314 C312:H314 I312 I314 H319:H321 H326:H328 E330 H333:H335 H340:H342 H347:H349 E348 H354:H356 H361:H363 E366 H368:H370 H375:H377 H382:H383 H388:H390">
    <cfRule type="expression" dxfId="2914" priority="2427">
      <formula>IF(ISBLANK($H$3),0,SEARCH($H$3,$B312))</formula>
    </cfRule>
  </conditionalFormatting>
  <conditionalFormatting sqref="A312:I314 J312 J314 H319:H321 H326:H328 E330 H333:H335 H340:H342 H347:H349 E348 H354:H356 H361:H363 E366 H368:H370 H375:H377 H382:H383 H388:H390">
    <cfRule type="expression" dxfId="2913" priority="2428">
      <formula>IF(ISBLANK($H$3),0,SEARCH($H$3,$B312))</formula>
    </cfRule>
  </conditionalFormatting>
  <conditionalFormatting sqref="A312:J314 H319:H321 H326:H328 E330 H333:H335 H340:H342 H347:H349 E348 H354:H356 H361:H363 E366 H368:H370 H375:H377 H382:H383 H388:H390">
    <cfRule type="expression" dxfId="2912" priority="2429">
      <formula>IF(ISBLANK($H$3),0,SEARCH($H$3,$B312))</formula>
    </cfRule>
  </conditionalFormatting>
  <conditionalFormatting sqref="A312:A314 B312:C312 E312:E314 F312:H312 F314 H314 H319 H321 H326 H328 E330 H333 H335 H340 H342 H347 E348 H349 H354 H356 H361 H363 E366 H368 H370 H375 H377 H382 H388 H390">
    <cfRule type="expression" dxfId="2911" priority="2430">
      <formula>IF(ISBLANK($H$3),0,SEARCH($H$3,$B312))</formula>
    </cfRule>
  </conditionalFormatting>
  <conditionalFormatting sqref="A312:A314 B312:C312 E312:E314 F312:G312 H312:H314 I312 D314 F314:G314 I314 H319:H321 H326:H328 E330 H333:H335 H340:H342 H347:H349 E348 H354:H356 H361:H363 E366 H368:H370 H375:H377 H382:H383 H388:H390">
    <cfRule type="expression" dxfId="2910" priority="2431">
      <formula>IF(ISBLANK($H$3),0,SEARCH($H$3,$B312))</formula>
    </cfRule>
  </conditionalFormatting>
  <conditionalFormatting sqref="A312:A314 F312:H312 D314 F314:H314 H319 H321 H326 H328 H333 H335 H340 H342 H347 H349 H354 H356 H361 H363 H368 H370 H375 H377 H382 H388 H390">
    <cfRule type="expression" dxfId="2909" priority="2432">
      <formula>IF(ISBLANK($H$3),0,SEARCH($H$3,$B312))</formula>
    </cfRule>
  </conditionalFormatting>
  <conditionalFormatting sqref="A312:A314 F312:H312 D314 F314:H314 H319 H321 H326 H328 H333 H335 H340 H342 H347 H349 H354 H356 H361 H363 H368 H370 H375 H377 H382 H388 H390">
    <cfRule type="expression" dxfId="2908" priority="2433">
      <formula>IF(ISBLANK($H$3),0,SEARCH($H$3,$B312))</formula>
    </cfRule>
  </conditionalFormatting>
  <conditionalFormatting sqref="A312:A314 C312 E312:E314 F312:G312 H312:H314 I312 D314 F314:G314 I314 H319:H321 H326:H328 E330 H333:H335 H340:H342 H347:H349 E348 H354:H356 H361:H363 E366 H368:H370 H375:H377 H382:H383 H388:H390">
    <cfRule type="expression" dxfId="2907" priority="2434">
      <formula>IF(ISBLANK($H$3),0,SEARCH($H$3,$B312))</formula>
    </cfRule>
  </conditionalFormatting>
  <conditionalFormatting sqref="A312:A314 C312 E312:E314 F312:H312 F314 H314 H319 H321 H326 H328 E330 H333 H335 H340 H342 H347 E348 H349 H354 H356 H361 H363 E366 H368 H370 H375 H377 H382 H388 H390">
    <cfRule type="expression" dxfId="2906" priority="2435">
      <formula>IF(ISBLANK($H$3),0,SEARCH($H$3,$B312))</formula>
    </cfRule>
  </conditionalFormatting>
  <conditionalFormatting sqref="E312 E330 E348 E366">
    <cfRule type="expression" dxfId="2905" priority="2436">
      <formula>IF(ISBLANK($H$3),0,SEARCH($H$3,$B312))</formula>
    </cfRule>
  </conditionalFormatting>
  <conditionalFormatting sqref="E312 E330 E348 E366">
    <cfRule type="expression" dxfId="2904" priority="2437">
      <formula>IF(ISBLANK($H$3),0,SEARCH($H$3,$B312))</formula>
    </cfRule>
  </conditionalFormatting>
  <conditionalFormatting sqref="E312 E330 E348 E366">
    <cfRule type="expression" dxfId="2903" priority="2438">
      <formula>IF(ISBLANK($H$3),0,SEARCH($H$3,$B312))</formula>
    </cfRule>
  </conditionalFormatting>
  <conditionalFormatting sqref="E312 E330 E348 E366">
    <cfRule type="expression" dxfId="2902" priority="2439">
      <formula>IF(ISBLANK($H$3),0,SEARCH($H$3,$B312))</formula>
    </cfRule>
  </conditionalFormatting>
  <conditionalFormatting sqref="E312 E330 E348 E366">
    <cfRule type="expression" dxfId="2901" priority="2440">
      <formula>IF(ISBLANK($H$3),0,SEARCH($H$3,$B312))</formula>
    </cfRule>
  </conditionalFormatting>
  <conditionalFormatting sqref="E312 E330 E348 E366">
    <cfRule type="expression" dxfId="2900" priority="2441">
      <formula>IF(ISBLANK($H$3),0,SEARCH($H$3,$B312))</formula>
    </cfRule>
  </conditionalFormatting>
  <conditionalFormatting sqref="E312 E330 E348 E366">
    <cfRule type="expression" dxfId="2899" priority="2442">
      <formula>IF(ISBLANK($H$3),0,SEARCH($H$3,$B312))</formula>
    </cfRule>
  </conditionalFormatting>
  <conditionalFormatting sqref="E312 E330 E348 E366">
    <cfRule type="expression" dxfId="2898" priority="2443">
      <formula>IF(ISBLANK($H$3),0,SEARCH($H$3,$B312))</formula>
    </cfRule>
  </conditionalFormatting>
  <conditionalFormatting sqref="E312 E330 E348 E366">
    <cfRule type="expression" dxfId="2897" priority="2444">
      <formula>IF(ISBLANK($H$3),0,SEARCH($H$3,$B312))</formula>
    </cfRule>
  </conditionalFormatting>
  <conditionalFormatting sqref="E312 E330 E348 E366">
    <cfRule type="expression" dxfId="2896" priority="2445">
      <formula>IF(ISBLANK($H$3),0,SEARCH($H$3,$B312))</formula>
    </cfRule>
  </conditionalFormatting>
  <conditionalFormatting sqref="E312 E330 E348 E366">
    <cfRule type="expression" dxfId="2895" priority="2446">
      <formula>IF(ISBLANK($H$3),0,SEARCH($H$3,$B312))</formula>
    </cfRule>
  </conditionalFormatting>
  <conditionalFormatting sqref="E312 E330 E348 E366">
    <cfRule type="expression" dxfId="2894" priority="2447">
      <formula>IF(ISBLANK($H$3),0,SEARCH($H$3,$B312))</formula>
    </cfRule>
  </conditionalFormatting>
  <conditionalFormatting sqref="E312 E330 E348 E366">
    <cfRule type="expression" dxfId="2893" priority="2448">
      <formula>IF(ISBLANK($H$3),0,SEARCH($H$3,$B312))</formula>
    </cfRule>
  </conditionalFormatting>
  <conditionalFormatting sqref="E312 E330 E348 E366">
    <cfRule type="expression" dxfId="2892" priority="2449">
      <formula>IF(ISBLANK($H$3),0,SEARCH($H$3,$B312))</formula>
    </cfRule>
  </conditionalFormatting>
  <conditionalFormatting sqref="E312 E330 E348 E366">
    <cfRule type="expression" dxfId="2891" priority="2450">
      <formula>IF(ISBLANK($H$3),0,SEARCH($H$3,$B312))</formula>
    </cfRule>
  </conditionalFormatting>
  <conditionalFormatting sqref="E312 E330 E348 E366">
    <cfRule type="expression" dxfId="2890" priority="2451">
      <formula>IF(ISBLANK($H$3),0,SEARCH($H$3,$B312))</formula>
    </cfRule>
  </conditionalFormatting>
  <conditionalFormatting sqref="E312 E330 E348 E366">
    <cfRule type="expression" dxfId="2889" priority="2452">
      <formula>IF(ISBLANK($H$3),0,SEARCH($H$3,$B312))</formula>
    </cfRule>
  </conditionalFormatting>
  <conditionalFormatting sqref="E312 E330 E348 E366">
    <cfRule type="expression" dxfId="2888" priority="2453">
      <formula>IF(ISBLANK($H$3),0,SEARCH($H$3,$B312))</formula>
    </cfRule>
  </conditionalFormatting>
  <conditionalFormatting sqref="E312 E330 E348 E366">
    <cfRule type="expression" dxfId="2887" priority="2454">
      <formula>IF(ISBLANK($H$3),0,SEARCH($H$3,$B312))</formula>
    </cfRule>
  </conditionalFormatting>
  <conditionalFormatting sqref="E312 E330 E348 E366">
    <cfRule type="expression" dxfId="2886" priority="2455">
      <formula>IF(ISBLANK($H$3),0,SEARCH($H$3,$B312))</formula>
    </cfRule>
  </conditionalFormatting>
  <conditionalFormatting sqref="E312 E330 E348 E366">
    <cfRule type="expression" dxfId="2885" priority="2456">
      <formula>IF(ISBLANK($H$3),0,SEARCH($H$3,$B312))</formula>
    </cfRule>
  </conditionalFormatting>
  <conditionalFormatting sqref="E312 E330 E348 E366">
    <cfRule type="expression" dxfId="2884" priority="2457">
      <formula>IF(ISBLANK($H$3),0,SEARCH($H$3,$B312))</formula>
    </cfRule>
  </conditionalFormatting>
  <conditionalFormatting sqref="E312 E330 E348 E366">
    <cfRule type="expression" dxfId="2883" priority="2458">
      <formula>IF(ISBLANK($H$3),0,SEARCH($H$3,$B312))</formula>
    </cfRule>
  </conditionalFormatting>
  <conditionalFormatting sqref="E312 E330 E348 E366">
    <cfRule type="expression" dxfId="2882" priority="2459">
      <formula>IF(ISBLANK($H$3),0,SEARCH($H$3,$B312))</formula>
    </cfRule>
  </conditionalFormatting>
  <conditionalFormatting sqref="E312 E330 E348 E366">
    <cfRule type="expression" dxfId="2881" priority="2460">
      <formula>IF(ISBLANK($H$3),0,SEARCH($H$3,$B312))</formula>
    </cfRule>
  </conditionalFormatting>
  <conditionalFormatting sqref="E312 E330 E348 E366">
    <cfRule type="expression" dxfId="2880" priority="2461">
      <formula>IF(ISBLANK($H$3),0,SEARCH($H$3,$B312))</formula>
    </cfRule>
  </conditionalFormatting>
  <conditionalFormatting sqref="E312 E330 E348 E366">
    <cfRule type="expression" dxfId="2879" priority="2462">
      <formula>IF(ISBLANK($H$3),0,SEARCH($H$3,$B312))</formula>
    </cfRule>
  </conditionalFormatting>
  <conditionalFormatting sqref="E312 E330 E348 E366">
    <cfRule type="expression" dxfId="2878" priority="2463">
      <formula>IF(ISBLANK($H$3),0,SEARCH($H$3,$B312))</formula>
    </cfRule>
  </conditionalFormatting>
  <conditionalFormatting sqref="E312 E330 E348 E366">
    <cfRule type="expression" dxfId="2877" priority="2464">
      <formula>IF(ISBLANK($H$3),0,SEARCH($H$3,$B312))</formula>
    </cfRule>
  </conditionalFormatting>
  <conditionalFormatting sqref="E312 E330 E348 E366">
    <cfRule type="expression" dxfId="2876" priority="2465">
      <formula>IF(ISBLANK($H$3),0,SEARCH($H$3,$B312))</formula>
    </cfRule>
  </conditionalFormatting>
  <conditionalFormatting sqref="E312 E330 E348 E366">
    <cfRule type="expression" dxfId="2875" priority="2466">
      <formula>IF(ISBLANK($H$3),0,SEARCH($H$3,$B312))</formula>
    </cfRule>
  </conditionalFormatting>
  <conditionalFormatting sqref="E312 E330 E348 E366">
    <cfRule type="expression" dxfId="2874" priority="2467">
      <formula>IF(ISBLANK($H$3),0,SEARCH($H$3,$B312))</formula>
    </cfRule>
  </conditionalFormatting>
  <conditionalFormatting sqref="E312 E330 E348 E366">
    <cfRule type="expression" dxfId="2873" priority="2468">
      <formula>IF(ISBLANK($H$3),0,SEARCH($H$3,$B312))</formula>
    </cfRule>
  </conditionalFormatting>
  <conditionalFormatting sqref="E312 E330 E348 E366">
    <cfRule type="expression" dxfId="2872" priority="2469">
      <formula>IF(ISBLANK($H$3),0,SEARCH($H$3,$B312))</formula>
    </cfRule>
  </conditionalFormatting>
  <conditionalFormatting sqref="E312 E330 E348 E366">
    <cfRule type="expression" dxfId="2871" priority="2470">
      <formula>IF(ISBLANK($H$3),0,SEARCH($H$3,$B312))</formula>
    </cfRule>
  </conditionalFormatting>
  <conditionalFormatting sqref="E312 E330 E348 E366">
    <cfRule type="expression" dxfId="2870" priority="2471">
      <formula>IF(ISBLANK($H$3),0,SEARCH($H$3,$B312))</formula>
    </cfRule>
  </conditionalFormatting>
  <conditionalFormatting sqref="E312 E330 E348 E366">
    <cfRule type="expression" dxfId="2869" priority="2472">
      <formula>IF(ISBLANK($H$3),0,SEARCH($H$3,$B312))</formula>
    </cfRule>
  </conditionalFormatting>
  <conditionalFormatting sqref="E312 E330 E348 E366">
    <cfRule type="expression" dxfId="2868" priority="2473">
      <formula>IF(ISBLANK($H$3),0,SEARCH($H$3,$B312))</formula>
    </cfRule>
  </conditionalFormatting>
  <conditionalFormatting sqref="E312 E330 E348 E366">
    <cfRule type="expression" dxfId="2867" priority="2474">
      <formula>IF(ISBLANK($H$3),0,SEARCH($H$3,$B312))</formula>
    </cfRule>
  </conditionalFormatting>
  <conditionalFormatting sqref="E312 E330 E348 E366">
    <cfRule type="expression" dxfId="2866" priority="2475">
      <formula>IF(ISBLANK($H$3),0,SEARCH($H$3,$B312))</formula>
    </cfRule>
  </conditionalFormatting>
  <conditionalFormatting sqref="E312 E330 E348 E366">
    <cfRule type="expression" dxfId="2865" priority="2476">
      <formula>IF(ISBLANK($H$3),0,SEARCH($H$3,$B312))</formula>
    </cfRule>
  </conditionalFormatting>
  <conditionalFormatting sqref="E312 E330 E348 E366">
    <cfRule type="expression" dxfId="2864" priority="2477">
      <formula>IF(ISBLANK($H$3),0,SEARCH($H$3,$B312))</formula>
    </cfRule>
  </conditionalFormatting>
  <conditionalFormatting sqref="E312 E330 E348 E366">
    <cfRule type="expression" dxfId="2863" priority="2478">
      <formula>IF(ISBLANK($H$3),0,SEARCH($H$3,$B312))</formula>
    </cfRule>
  </conditionalFormatting>
  <conditionalFormatting sqref="E312 E330 E348 E366">
    <cfRule type="expression" dxfId="2862" priority="2479">
      <formula>IF(ISBLANK($H$3),0,SEARCH($H$3,$B312))</formula>
    </cfRule>
  </conditionalFormatting>
  <conditionalFormatting sqref="E312 E330 E348 E366">
    <cfRule type="expression" dxfId="2861" priority="2480">
      <formula>IF(ISBLANK($H$3),0,SEARCH($H$3,$B312))</formula>
    </cfRule>
  </conditionalFormatting>
  <conditionalFormatting sqref="E312 E330 E348 E366">
    <cfRule type="expression" dxfId="2860" priority="2481">
      <formula>IF(ISBLANK($H$3),0,SEARCH($H$3,$B312))</formula>
    </cfRule>
  </conditionalFormatting>
  <conditionalFormatting sqref="E312 E330 E348 E366">
    <cfRule type="expression" dxfId="2859" priority="2482">
      <formula>IF(ISBLANK($H$3),0,SEARCH($H$3,$B312))</formula>
    </cfRule>
  </conditionalFormatting>
  <conditionalFormatting sqref="E312 E330 E348 E366">
    <cfRule type="expression" dxfId="2858" priority="2483">
      <formula>IF(ISBLANK($H$3),0,SEARCH($H$3,$B312))</formula>
    </cfRule>
  </conditionalFormatting>
  <conditionalFormatting sqref="E312 E330 E348 E366">
    <cfRule type="expression" dxfId="2857" priority="2484">
      <formula>IF(ISBLANK($H$3),0,SEARCH($H$3,$B312))</formula>
    </cfRule>
  </conditionalFormatting>
  <conditionalFormatting sqref="E312 E330 E348 E366">
    <cfRule type="expression" dxfId="2856" priority="2485">
      <formula>IF(ISBLANK($H$3),0,SEARCH($H$3,$B312))</formula>
    </cfRule>
  </conditionalFormatting>
  <conditionalFormatting sqref="E312 E330 E348 E366">
    <cfRule type="expression" dxfId="2855" priority="2486">
      <formula>IF(ISBLANK($H$3),0,SEARCH($H$3,$B312))</formula>
    </cfRule>
  </conditionalFormatting>
  <conditionalFormatting sqref="E312 E330 E348 E366">
    <cfRule type="expression" dxfId="2854" priority="2487">
      <formula>IF(ISBLANK($H$3),0,SEARCH($H$3,$B312))</formula>
    </cfRule>
  </conditionalFormatting>
  <conditionalFormatting sqref="E312 E330 E348 E366">
    <cfRule type="expression" dxfId="2853" priority="2488">
      <formula>IF(ISBLANK($H$3),0,SEARCH($H$3,$B312))</formula>
    </cfRule>
  </conditionalFormatting>
  <conditionalFormatting sqref="E312 E330 E348 E366">
    <cfRule type="expression" dxfId="2852" priority="2489">
      <formula>IF(ISBLANK($H$3),0,SEARCH($H$3,$B312))</formula>
    </cfRule>
  </conditionalFormatting>
  <conditionalFormatting sqref="E312 E330 E348 E366">
    <cfRule type="expression" dxfId="2851" priority="2490">
      <formula>IF(ISBLANK($H$3),0,SEARCH($H$3,$B312))</formula>
    </cfRule>
  </conditionalFormatting>
  <conditionalFormatting sqref="E312 E330 E348 E366">
    <cfRule type="expression" dxfId="2850" priority="2491">
      <formula>IF(ISBLANK($H$3),0,SEARCH($H$3,$B312))</formula>
    </cfRule>
  </conditionalFormatting>
  <conditionalFormatting sqref="E312 E330 E348 E366">
    <cfRule type="expression" dxfId="2849" priority="2492">
      <formula>IF(ISBLANK($H$3),0,SEARCH($H$3,$B312))</formula>
    </cfRule>
  </conditionalFormatting>
  <conditionalFormatting sqref="E312 E330 E348 E366">
    <cfRule type="expression" dxfId="2848" priority="2493">
      <formula>IF(ISBLANK($H$3),0,SEARCH($H$3,$B312))</formula>
    </cfRule>
  </conditionalFormatting>
  <conditionalFormatting sqref="E312 E330 E348 E366">
    <cfRule type="expression" dxfId="2847" priority="2494">
      <formula>IF(ISBLANK($H$3),0,SEARCH($H$3,$B312))</formula>
    </cfRule>
  </conditionalFormatting>
  <conditionalFormatting sqref="E312 E330 E348 E366">
    <cfRule type="expression" dxfId="2846" priority="2495">
      <formula>IF(ISBLANK($H$3),0,SEARCH($H$3,$B312))</formula>
    </cfRule>
  </conditionalFormatting>
  <conditionalFormatting sqref="E312 E330 E348 E366">
    <cfRule type="expression" dxfId="2845" priority="2496">
      <formula>IF(ISBLANK($H$3),0,SEARCH($H$3,$B312))</formula>
    </cfRule>
  </conditionalFormatting>
  <conditionalFormatting sqref="E312 E330 E348 E366">
    <cfRule type="expression" dxfId="2844" priority="2497">
      <formula>IF(ISBLANK($H$3),0,SEARCH($H$3,$B312))</formula>
    </cfRule>
  </conditionalFormatting>
  <conditionalFormatting sqref="E312 E330 E348 E366">
    <cfRule type="expression" dxfId="2843" priority="2498">
      <formula>IF(ISBLANK($H$3),0,SEARCH($H$3,$B312))</formula>
    </cfRule>
  </conditionalFormatting>
  <conditionalFormatting sqref="E312 E330 E348 E366">
    <cfRule type="expression" dxfId="2842" priority="2499">
      <formula>IF(ISBLANK($H$3),0,SEARCH($H$3,$B312))</formula>
    </cfRule>
  </conditionalFormatting>
  <conditionalFormatting sqref="E312 E330 E348 E366">
    <cfRule type="expression" dxfId="2841" priority="2500">
      <formula>IF(ISBLANK($H$3),0,SEARCH($H$3,$B312))</formula>
    </cfRule>
  </conditionalFormatting>
  <conditionalFormatting sqref="E312 E330 E348 E366">
    <cfRule type="expression" dxfId="2840" priority="2501">
      <formula>IF(ISBLANK($H$3),0,SEARCH($H$3,$B312))</formula>
    </cfRule>
  </conditionalFormatting>
  <conditionalFormatting sqref="E312 E330 E348 E366">
    <cfRule type="expression" dxfId="2839" priority="2502">
      <formula>IF(ISBLANK($H$3),0,SEARCH($H$3,$B312))</formula>
    </cfRule>
  </conditionalFormatting>
  <conditionalFormatting sqref="E312 E330 E348 E366">
    <cfRule type="expression" dxfId="2838" priority="2503">
      <formula>IF(ISBLANK($H$3),0,SEARCH($H$3,$B312))</formula>
    </cfRule>
  </conditionalFormatting>
  <conditionalFormatting sqref="E312 E330 E348 E366">
    <cfRule type="expression" dxfId="2837" priority="2504">
      <formula>IF(ISBLANK($H$3),0,SEARCH($H$3,$B312))</formula>
    </cfRule>
  </conditionalFormatting>
  <conditionalFormatting sqref="E312 E330 E348 E366">
    <cfRule type="expression" dxfId="2836" priority="2505">
      <formula>IF(ISBLANK($H$3),0,SEARCH($H$3,$B312))</formula>
    </cfRule>
  </conditionalFormatting>
  <conditionalFormatting sqref="E312 E330 E348 E366">
    <cfRule type="expression" dxfId="2835" priority="2506">
      <formula>IF(ISBLANK($H$3),0,SEARCH($H$3,$B312))</formula>
    </cfRule>
  </conditionalFormatting>
  <conditionalFormatting sqref="E312 E330 E348 E366">
    <cfRule type="expression" dxfId="2834" priority="2507">
      <formula>IF(ISBLANK($H$3),0,SEARCH($H$3,$B312))</formula>
    </cfRule>
  </conditionalFormatting>
  <conditionalFormatting sqref="E312 E330 E348 E366">
    <cfRule type="expression" dxfId="2833" priority="2508">
      <formula>IF(ISBLANK($H$3),0,SEARCH($H$3,$B312))</formula>
    </cfRule>
  </conditionalFormatting>
  <conditionalFormatting sqref="E312 E330 E348 E366">
    <cfRule type="expression" dxfId="2832" priority="2509">
      <formula>IF(ISBLANK($H$3),0,SEARCH($H$3,$B312))</formula>
    </cfRule>
  </conditionalFormatting>
  <conditionalFormatting sqref="E312 E330 E348 E366">
    <cfRule type="expression" dxfId="2831" priority="2510">
      <formula>IF(ISBLANK($H$3),0,SEARCH($H$3,$B312))</formula>
    </cfRule>
  </conditionalFormatting>
  <conditionalFormatting sqref="E312 E330 E348 E366">
    <cfRule type="expression" dxfId="2830" priority="2511">
      <formula>IF(ISBLANK($H$3),0,SEARCH($H$3,$B312))</formula>
    </cfRule>
  </conditionalFormatting>
  <conditionalFormatting sqref="E312 E330 E348 E366">
    <cfRule type="expression" dxfId="2829" priority="2512">
      <formula>IF(ISBLANK($H$3),0,SEARCH($H$3,$B312))</formula>
    </cfRule>
  </conditionalFormatting>
  <conditionalFormatting sqref="E312 E330 E348 E366">
    <cfRule type="expression" dxfId="2828" priority="2513">
      <formula>IF(ISBLANK($H$3),0,SEARCH($H$3,$B312))</formula>
    </cfRule>
  </conditionalFormatting>
  <conditionalFormatting sqref="E312 E330 E348 E366">
    <cfRule type="expression" dxfId="2827" priority="2514">
      <formula>IF(ISBLANK($H$3),0,SEARCH($H$3,$B312))</formula>
    </cfRule>
  </conditionalFormatting>
  <conditionalFormatting sqref="E312 E330 E348 E366">
    <cfRule type="expression" dxfId="2826" priority="2515">
      <formula>IF(ISBLANK($H$3),0,SEARCH($H$3,$B312))</formula>
    </cfRule>
  </conditionalFormatting>
  <conditionalFormatting sqref="E312 E330 E348 E366">
    <cfRule type="expression" dxfId="2825" priority="2516">
      <formula>IF(ISBLANK($H$3),0,SEARCH($H$3,$B312))</formula>
    </cfRule>
  </conditionalFormatting>
  <conditionalFormatting sqref="E312 E330 E348 E366">
    <cfRule type="expression" dxfId="2824" priority="2517">
      <formula>IF(ISBLANK($H$3),0,SEARCH($H$3,$B312))</formula>
    </cfRule>
  </conditionalFormatting>
  <conditionalFormatting sqref="E312 E330 E348 E366">
    <cfRule type="expression" dxfId="2823" priority="2518">
      <formula>IF(ISBLANK($H$3),0,SEARCH($H$3,$B312))</formula>
    </cfRule>
  </conditionalFormatting>
  <conditionalFormatting sqref="E312 E330 E348 E366">
    <cfRule type="expression" dxfId="2822" priority="2519">
      <formula>IF(ISBLANK($H$3),0,SEARCH($H$3,$B312))</formula>
    </cfRule>
  </conditionalFormatting>
  <conditionalFormatting sqref="E312 E330 E348 E366">
    <cfRule type="expression" dxfId="2821" priority="2520">
      <formula>IF(ISBLANK($H$3),0,SEARCH($H$3,$B312))</formula>
    </cfRule>
  </conditionalFormatting>
  <conditionalFormatting sqref="E312 E330 E348 E366">
    <cfRule type="expression" dxfId="2820" priority="2521">
      <formula>IF(ISBLANK($H$3),0,SEARCH($H$3,$B312))</formula>
    </cfRule>
  </conditionalFormatting>
  <conditionalFormatting sqref="E312 E330 E348 E366">
    <cfRule type="expression" dxfId="2819" priority="2522">
      <formula>IF(ISBLANK($H$3),0,SEARCH($H$3,$B312))</formula>
    </cfRule>
  </conditionalFormatting>
  <conditionalFormatting sqref="E312 E330 E348 E366">
    <cfRule type="expression" dxfId="2818" priority="2523">
      <formula>IF(ISBLANK($H$3),0,SEARCH($H$3,$B312))</formula>
    </cfRule>
  </conditionalFormatting>
  <conditionalFormatting sqref="E312 E330 E348 E366">
    <cfRule type="expression" dxfId="2817" priority="2524">
      <formula>IF(ISBLANK($H$3),0,SEARCH($H$3,$B312))</formula>
    </cfRule>
  </conditionalFormatting>
  <conditionalFormatting sqref="E312 E330 E348 E366">
    <cfRule type="expression" dxfId="2816" priority="2525">
      <formula>IF(ISBLANK($H$3),0,SEARCH($H$3,$B312))</formula>
    </cfRule>
  </conditionalFormatting>
  <conditionalFormatting sqref="E312 E330 E348 E366">
    <cfRule type="expression" dxfId="2815" priority="2526">
      <formula>IF(ISBLANK($H$3),0,SEARCH($H$3,$B312))</formula>
    </cfRule>
  </conditionalFormatting>
  <conditionalFormatting sqref="E312 E330 E348 E366">
    <cfRule type="expression" dxfId="2814" priority="2527">
      <formula>IF(ISBLANK($H$3),0,SEARCH($H$3,$B312))</formula>
    </cfRule>
  </conditionalFormatting>
  <conditionalFormatting sqref="E312 E330 E348 E366">
    <cfRule type="expression" dxfId="2813" priority="2528">
      <formula>IF(ISBLANK($H$3),0,SEARCH($H$3,$B312))</formula>
    </cfRule>
  </conditionalFormatting>
  <conditionalFormatting sqref="E312 E330 E348 E366">
    <cfRule type="expression" dxfId="2812" priority="2529">
      <formula>IF(ISBLANK($H$3),0,SEARCH($H$3,$B312))</formula>
    </cfRule>
  </conditionalFormatting>
  <conditionalFormatting sqref="E312 E330 E348 E366">
    <cfRule type="expression" dxfId="2811" priority="2530">
      <formula>IF(ISBLANK($H$3),0,SEARCH($H$3,$B312))</formula>
    </cfRule>
  </conditionalFormatting>
  <conditionalFormatting sqref="E312 E330 E348 E366">
    <cfRule type="expression" dxfId="2810" priority="2531">
      <formula>IF(ISBLANK($H$3),0,SEARCH($H$3,$B312))</formula>
    </cfRule>
  </conditionalFormatting>
  <conditionalFormatting sqref="E312 E330 E348 E366">
    <cfRule type="expression" dxfId="2809" priority="2532">
      <formula>IF(ISBLANK($H$3),0,SEARCH($H$3,$B312))</formula>
    </cfRule>
  </conditionalFormatting>
  <conditionalFormatting sqref="E312 E330 E348 E366">
    <cfRule type="expression" dxfId="2808" priority="2533">
      <formula>IF(ISBLANK($H$3),0,SEARCH($H$3,$B312))</formula>
    </cfRule>
  </conditionalFormatting>
  <conditionalFormatting sqref="E312 E330 E348 E366">
    <cfRule type="expression" dxfId="2807" priority="2534">
      <formula>IF(ISBLANK($H$3),0,SEARCH($H$3,$B312))</formula>
    </cfRule>
  </conditionalFormatting>
  <conditionalFormatting sqref="E312 E330 E348 E366">
    <cfRule type="expression" dxfId="2806" priority="2535">
      <formula>IF(ISBLANK($H$3),0,SEARCH($H$3,$B312))</formula>
    </cfRule>
  </conditionalFormatting>
  <conditionalFormatting sqref="E312 E330 E348 E366">
    <cfRule type="expression" dxfId="2805" priority="2536">
      <formula>IF(ISBLANK($H$3),0,SEARCH($H$3,$B312))</formula>
    </cfRule>
  </conditionalFormatting>
  <conditionalFormatting sqref="E312 E330 E348 E366">
    <cfRule type="expression" dxfId="2804" priority="2537">
      <formula>IF(ISBLANK($H$3),0,SEARCH($H$3,$B312))</formula>
    </cfRule>
  </conditionalFormatting>
  <conditionalFormatting sqref="E312 E330 E348 E366">
    <cfRule type="expression" dxfId="2803" priority="2538">
      <formula>IF(ISBLANK($H$3),0,SEARCH($H$3,$B312))</formula>
    </cfRule>
  </conditionalFormatting>
  <conditionalFormatting sqref="E312 E330 E348 E366">
    <cfRule type="expression" dxfId="2802" priority="2539">
      <formula>IF(ISBLANK($H$3),0,SEARCH($H$3,$B312))</formula>
    </cfRule>
  </conditionalFormatting>
  <conditionalFormatting sqref="E312 E330 E348 E366">
    <cfRule type="expression" dxfId="2801" priority="2540">
      <formula>IF(ISBLANK($H$3),0,SEARCH($H$3,$B312))</formula>
    </cfRule>
  </conditionalFormatting>
  <conditionalFormatting sqref="E312 E330 E348 E366">
    <cfRule type="expression" dxfId="2800" priority="2541">
      <formula>IF(ISBLANK($H$3),0,SEARCH($H$3,$B312))</formula>
    </cfRule>
  </conditionalFormatting>
  <conditionalFormatting sqref="E312 E330 E348 E366">
    <cfRule type="expression" dxfId="2799" priority="2542">
      <formula>IF(ISBLANK($H$3),0,SEARCH($H$3,$B312))</formula>
    </cfRule>
  </conditionalFormatting>
  <conditionalFormatting sqref="E312 E330 E348 E366">
    <cfRule type="expression" dxfId="2798" priority="2543">
      <formula>IF(ISBLANK($H$3),0,SEARCH($H$3,$B312))</formula>
    </cfRule>
  </conditionalFormatting>
  <conditionalFormatting sqref="E312 E330 E348 E366">
    <cfRule type="expression" dxfId="2797" priority="2544">
      <formula>IF(ISBLANK($H$3),0,SEARCH($H$3,$B312))</formula>
    </cfRule>
  </conditionalFormatting>
  <conditionalFormatting sqref="E312 E330 E348 E366">
    <cfRule type="expression" dxfId="2796" priority="2545">
      <formula>IF(ISBLANK($H$3),0,SEARCH($H$3,$B312))</formula>
    </cfRule>
  </conditionalFormatting>
  <conditionalFormatting sqref="E312 E330 E348 E366">
    <cfRule type="expression" dxfId="2795" priority="2546">
      <formula>IF(ISBLANK($H$3),0,SEARCH($H$3,$B312))</formula>
    </cfRule>
  </conditionalFormatting>
  <conditionalFormatting sqref="E312 E330 E348 E366">
    <cfRule type="expression" dxfId="2794" priority="2547">
      <formula>IF(ISBLANK($H$3),0,SEARCH($H$3,$B312))</formula>
    </cfRule>
  </conditionalFormatting>
  <conditionalFormatting sqref="E312 E330 E348 E366">
    <cfRule type="expression" dxfId="2793" priority="2548">
      <formula>IF(ISBLANK($H$3),0,SEARCH($H$3,$B312))</formula>
    </cfRule>
  </conditionalFormatting>
  <conditionalFormatting sqref="E312 E330 E348 E366">
    <cfRule type="expression" dxfId="2792" priority="2549">
      <formula>IF(ISBLANK($H$3),0,SEARCH($H$3,$B312))</formula>
    </cfRule>
  </conditionalFormatting>
  <conditionalFormatting sqref="E312 E330 E348 E366">
    <cfRule type="expression" dxfId="2791" priority="2550">
      <formula>IF(ISBLANK($H$3),0,SEARCH($H$3,$B312))</formula>
    </cfRule>
  </conditionalFormatting>
  <conditionalFormatting sqref="E312 E330 E348 E366">
    <cfRule type="expression" dxfId="2790" priority="2551">
      <formula>IF(ISBLANK($H$3),0,SEARCH($H$3,$B312))</formula>
    </cfRule>
  </conditionalFormatting>
  <conditionalFormatting sqref="E312 E330 E348 E366">
    <cfRule type="expression" dxfId="2789" priority="2552">
      <formula>IF(ISBLANK($H$3),0,SEARCH($H$3,$B312))</formula>
    </cfRule>
  </conditionalFormatting>
  <conditionalFormatting sqref="E312 E330 E348 E366">
    <cfRule type="expression" dxfId="2788" priority="2553">
      <formula>IF(ISBLANK($H$3),0,SEARCH($H$3,$B312))</formula>
    </cfRule>
  </conditionalFormatting>
  <conditionalFormatting sqref="E312 E330 E348 E366">
    <cfRule type="expression" dxfId="2787" priority="2554">
      <formula>IF(ISBLANK($H$3),0,SEARCH($H$3,$B312))</formula>
    </cfRule>
  </conditionalFormatting>
  <conditionalFormatting sqref="E312 E330 E348 E366">
    <cfRule type="expression" dxfId="2786" priority="2555">
      <formula>IF(ISBLANK($H$3),0,SEARCH($H$3,$B312))</formula>
    </cfRule>
  </conditionalFormatting>
  <conditionalFormatting sqref="E312 E330 E348 E366">
    <cfRule type="expression" dxfId="2785" priority="2556">
      <formula>IF(ISBLANK($H$3),0,SEARCH($H$3,$B312))</formula>
    </cfRule>
  </conditionalFormatting>
  <conditionalFormatting sqref="E312 E330 E348 E366">
    <cfRule type="expression" dxfId="2784" priority="2557">
      <formula>IF(ISBLANK($H$3),0,SEARCH($H$3,$B312))</formula>
    </cfRule>
  </conditionalFormatting>
  <conditionalFormatting sqref="E312 E330 E348 E366">
    <cfRule type="expression" dxfId="2783" priority="2558">
      <formula>IF(ISBLANK($H$3),0,SEARCH($H$3,$B312))</formula>
    </cfRule>
  </conditionalFormatting>
  <conditionalFormatting sqref="E312 E330 E348 E366">
    <cfRule type="expression" dxfId="2782" priority="2559">
      <formula>IF(ISBLANK($H$3),0,SEARCH($H$3,$B312))</formula>
    </cfRule>
  </conditionalFormatting>
  <conditionalFormatting sqref="E312 E330 E348 E366">
    <cfRule type="expression" dxfId="2781" priority="2560">
      <formula>IF(ISBLANK($H$3),0,SEARCH($H$3,$B312))</formula>
    </cfRule>
  </conditionalFormatting>
  <conditionalFormatting sqref="E312 E330 E348 E366">
    <cfRule type="expression" dxfId="2780" priority="2561">
      <formula>IF(ISBLANK($H$3),0,SEARCH($H$3,$B312))</formula>
    </cfRule>
  </conditionalFormatting>
  <conditionalFormatting sqref="E312 E330 E348 E366">
    <cfRule type="expression" dxfId="2779" priority="2562">
      <formula>IF(ISBLANK($H$3),0,SEARCH($H$3,$B312))</formula>
    </cfRule>
  </conditionalFormatting>
  <conditionalFormatting sqref="E312 E330 E348 E366">
    <cfRule type="expression" dxfId="2778" priority="2563">
      <formula>IF(ISBLANK($H$3),0,SEARCH($H$3,$B312))</formula>
    </cfRule>
  </conditionalFormatting>
  <conditionalFormatting sqref="E312 E330 E348 E366">
    <cfRule type="expression" dxfId="2777" priority="2564">
      <formula>IF(ISBLANK($H$3),0,SEARCH($H$3,$B312))</formula>
    </cfRule>
  </conditionalFormatting>
  <conditionalFormatting sqref="E312 E330 E348 E366">
    <cfRule type="expression" dxfId="2776" priority="2565">
      <formula>IF(ISBLANK($H$3),0,SEARCH($H$3,$B312))</formula>
    </cfRule>
  </conditionalFormatting>
  <conditionalFormatting sqref="E312 E330 E348 E366">
    <cfRule type="expression" dxfId="2775" priority="2566">
      <formula>IF(ISBLANK($H$3),0,SEARCH($H$3,$B312))</formula>
    </cfRule>
  </conditionalFormatting>
  <conditionalFormatting sqref="E312 E330 E348 E366">
    <cfRule type="expression" dxfId="2774" priority="2567">
      <formula>IF(ISBLANK($H$3),0,SEARCH($H$3,$B312))</formula>
    </cfRule>
  </conditionalFormatting>
  <conditionalFormatting sqref="E312 E330 E348 E366">
    <cfRule type="expression" dxfId="2773" priority="2568">
      <formula>IF(ISBLANK($H$3),0,SEARCH($H$3,$B312))</formula>
    </cfRule>
  </conditionalFormatting>
  <conditionalFormatting sqref="E312 E330 E348 E366">
    <cfRule type="expression" dxfId="2772" priority="2569">
      <formula>IF(ISBLANK($H$3),0,SEARCH($H$3,$B312))</formula>
    </cfRule>
  </conditionalFormatting>
  <conditionalFormatting sqref="E312 E330 E348 E366">
    <cfRule type="expression" dxfId="2771" priority="2570">
      <formula>IF(ISBLANK($H$3),0,SEARCH($H$3,$B312))</formula>
    </cfRule>
  </conditionalFormatting>
  <conditionalFormatting sqref="E312 E330 E348 E366">
    <cfRule type="expression" dxfId="2770" priority="2571">
      <formula>IF(ISBLANK($H$3),0,SEARCH($H$3,$B312))</formula>
    </cfRule>
  </conditionalFormatting>
  <conditionalFormatting sqref="E312 E330 E348 E366">
    <cfRule type="expression" dxfId="2769" priority="2572">
      <formula>IF(ISBLANK($H$3),0,SEARCH($H$3,$B312))</formula>
    </cfRule>
  </conditionalFormatting>
  <conditionalFormatting sqref="E312 E330 E348 E366">
    <cfRule type="expression" dxfId="2768" priority="2573">
      <formula>IF(ISBLANK($H$3),0,SEARCH($H$3,$B312))</formula>
    </cfRule>
  </conditionalFormatting>
  <conditionalFormatting sqref="E312 E330 E348 E366">
    <cfRule type="expression" dxfId="2767" priority="2574">
      <formula>IF(ISBLANK($H$3),0,SEARCH($H$3,$B312))</formula>
    </cfRule>
  </conditionalFormatting>
  <conditionalFormatting sqref="E312 E330 E348 E366">
    <cfRule type="expression" dxfId="2766" priority="2575">
      <formula>IF(ISBLANK($H$3),0,SEARCH($H$3,$B312))</formula>
    </cfRule>
  </conditionalFormatting>
  <conditionalFormatting sqref="E312 E330 E348 E366">
    <cfRule type="expression" dxfId="2765" priority="2576">
      <formula>IF(ISBLANK($H$3),0,SEARCH($H$3,$B312))</formula>
    </cfRule>
  </conditionalFormatting>
  <conditionalFormatting sqref="E312 E330 E348 E366">
    <cfRule type="expression" dxfId="2764" priority="2577">
      <formula>IF(ISBLANK($H$3),0,SEARCH($H$3,$B312))</formula>
    </cfRule>
  </conditionalFormatting>
  <conditionalFormatting sqref="E312 E330 E348 E366">
    <cfRule type="expression" dxfId="2763" priority="2578">
      <formula>IF(ISBLANK($H$3),0,SEARCH($H$3,$B312))</formula>
    </cfRule>
  </conditionalFormatting>
  <conditionalFormatting sqref="E312 E330 E348 E366">
    <cfRule type="expression" dxfId="2762" priority="2579">
      <formula>IF(ISBLANK($H$3),0,SEARCH($H$3,$B312))</formula>
    </cfRule>
  </conditionalFormatting>
  <conditionalFormatting sqref="E312 E330 E348 E366">
    <cfRule type="expression" dxfId="2761" priority="2580">
      <formula>IF(ISBLANK($H$3),0,SEARCH($H$3,$B312))</formula>
    </cfRule>
  </conditionalFormatting>
  <conditionalFormatting sqref="E312 E330 E348 E366">
    <cfRule type="expression" dxfId="2760" priority="2581">
      <formula>IF(ISBLANK($H$3),0,SEARCH($H$3,$B312))</formula>
    </cfRule>
  </conditionalFormatting>
  <conditionalFormatting sqref="E312 E330 E348 E366">
    <cfRule type="expression" dxfId="2759" priority="2582">
      <formula>IF(ISBLANK($H$3),0,SEARCH($H$3,$B312))</formula>
    </cfRule>
  </conditionalFormatting>
  <conditionalFormatting sqref="E312 E330 E348 E366">
    <cfRule type="expression" dxfId="2758" priority="2583">
      <formula>IF(ISBLANK($H$3),0,SEARCH($H$3,$B312))</formula>
    </cfRule>
  </conditionalFormatting>
  <conditionalFormatting sqref="E312 E330 E348 E366">
    <cfRule type="expression" dxfId="2757" priority="2584">
      <formula>IF(ISBLANK($H$3),0,SEARCH($H$3,$B312))</formula>
    </cfRule>
  </conditionalFormatting>
  <conditionalFormatting sqref="E312 E330 E348 E366">
    <cfRule type="expression" dxfId="2756" priority="2585">
      <formula>IF(ISBLANK($H$3),0,SEARCH($H$3,$B312))</formula>
    </cfRule>
  </conditionalFormatting>
  <conditionalFormatting sqref="E312 E330 E348 E366">
    <cfRule type="expression" dxfId="2755" priority="2586">
      <formula>IF(ISBLANK($H$3),0,SEARCH($H$3,$B312))</formula>
    </cfRule>
  </conditionalFormatting>
  <conditionalFormatting sqref="E312 E330 E348 E366">
    <cfRule type="expression" dxfId="2754" priority="2587">
      <formula>IF(ISBLANK($H$3),0,SEARCH($H$3,$B312))</formula>
    </cfRule>
  </conditionalFormatting>
  <conditionalFormatting sqref="E312 E330 E348 E366">
    <cfRule type="expression" dxfId="2753" priority="2588">
      <formula>IF(ISBLANK($H$3),0,SEARCH($H$3,$B312))</formula>
    </cfRule>
  </conditionalFormatting>
  <conditionalFormatting sqref="E312 E330 E348 E366">
    <cfRule type="expression" dxfId="2752" priority="2589">
      <formula>IF(ISBLANK($H$3),0,SEARCH($H$3,$B312))</formula>
    </cfRule>
  </conditionalFormatting>
  <conditionalFormatting sqref="E312 E330 E348 E366">
    <cfRule type="expression" dxfId="2751" priority="2590">
      <formula>IF(ISBLANK($H$3),0,SEARCH($H$3,$B312))</formula>
    </cfRule>
  </conditionalFormatting>
  <conditionalFormatting sqref="E312 E330 E348 E366">
    <cfRule type="expression" dxfId="2750" priority="2591">
      <formula>IF(ISBLANK($H$3),0,SEARCH($H$3,$B312))</formula>
    </cfRule>
  </conditionalFormatting>
  <conditionalFormatting sqref="E312 E330 E348 E366">
    <cfRule type="expression" dxfId="2749" priority="2592">
      <formula>IF(ISBLANK($H$3),0,SEARCH($H$3,$B312))</formula>
    </cfRule>
  </conditionalFormatting>
  <conditionalFormatting sqref="E312 E330 E348 E366">
    <cfRule type="expression" dxfId="2748" priority="2593">
      <formula>IF(ISBLANK($H$3),0,SEARCH($H$3,$B312))</formula>
    </cfRule>
  </conditionalFormatting>
  <conditionalFormatting sqref="E312 E330 E348 E366">
    <cfRule type="expression" dxfId="2747" priority="2594">
      <formula>IF(ISBLANK($H$3),0,SEARCH($H$3,$B312))</formula>
    </cfRule>
  </conditionalFormatting>
  <conditionalFormatting sqref="E312 E330 E348 E366">
    <cfRule type="expression" dxfId="2746" priority="2595">
      <formula>IF(ISBLANK($H$3),0,SEARCH($H$3,$B312))</formula>
    </cfRule>
  </conditionalFormatting>
  <conditionalFormatting sqref="E312 E330 E348 E366">
    <cfRule type="expression" dxfId="2745" priority="2596">
      <formula>IF(ISBLANK($H$3),0,SEARCH($H$3,$B312))</formula>
    </cfRule>
  </conditionalFormatting>
  <conditionalFormatting sqref="E312 E330 E348 E366">
    <cfRule type="expression" dxfId="2744" priority="2597">
      <formula>IF(ISBLANK($H$3),0,SEARCH($H$3,$B312))</formula>
    </cfRule>
  </conditionalFormatting>
  <conditionalFormatting sqref="E312 E330 E348 E366">
    <cfRule type="expression" dxfId="2743" priority="2598">
      <formula>IF(ISBLANK($H$3),0,SEARCH($H$3,$B312))</formula>
    </cfRule>
  </conditionalFormatting>
  <conditionalFormatting sqref="E312 E330 E348 E366">
    <cfRule type="expression" dxfId="2742" priority="2599">
      <formula>IF(ISBLANK($H$3),0,SEARCH($H$3,$B312))</formula>
    </cfRule>
  </conditionalFormatting>
  <conditionalFormatting sqref="E312 E330 E348 E366">
    <cfRule type="expression" dxfId="2741" priority="2600">
      <formula>IF(ISBLANK($H$3),0,SEARCH($H$3,$B312))</formula>
    </cfRule>
  </conditionalFormatting>
  <conditionalFormatting sqref="E312 E330 E348 E366">
    <cfRule type="expression" dxfId="2740" priority="2601">
      <formula>IF(ISBLANK($H$3),0,SEARCH($H$3,$B312))</formula>
    </cfRule>
  </conditionalFormatting>
  <conditionalFormatting sqref="E312 E330 E348 E366">
    <cfRule type="expression" dxfId="2739" priority="2602">
      <formula>IF(ISBLANK($H$3),0,SEARCH($H$3,$B312))</formula>
    </cfRule>
  </conditionalFormatting>
  <conditionalFormatting sqref="E312 E330 E348 E366">
    <cfRule type="expression" dxfId="2738" priority="2603">
      <formula>IF(ISBLANK($H$3),0,SEARCH($H$3,$B312))</formula>
    </cfRule>
  </conditionalFormatting>
  <conditionalFormatting sqref="E312 E330 E348 E366">
    <cfRule type="expression" dxfId="2737" priority="2604">
      <formula>IF(ISBLANK($H$3),0,SEARCH($H$3,$B312))</formula>
    </cfRule>
  </conditionalFormatting>
  <conditionalFormatting sqref="E312 E330 E348 E366">
    <cfRule type="expression" dxfId="2736" priority="2605">
      <formula>IF(ISBLANK($H$3),0,SEARCH($H$3,$B312))</formula>
    </cfRule>
  </conditionalFormatting>
  <conditionalFormatting sqref="E312 E330 E348 E366">
    <cfRule type="expression" dxfId="2735" priority="2606">
      <formula>IF(ISBLANK($H$3),0,SEARCH($H$3,$B312))</formula>
    </cfRule>
  </conditionalFormatting>
  <conditionalFormatting sqref="E312 E330 E348 E366">
    <cfRule type="expression" dxfId="2734" priority="2607">
      <formula>IF(ISBLANK($H$3),0,SEARCH($H$3,$B312))</formula>
    </cfRule>
  </conditionalFormatting>
  <conditionalFormatting sqref="E312 E330 E348 E366">
    <cfRule type="expression" dxfId="2733" priority="2608">
      <formula>IF(ISBLANK($H$3),0,SEARCH($H$3,$B312))</formula>
    </cfRule>
  </conditionalFormatting>
  <conditionalFormatting sqref="E312 E330 E348 E366">
    <cfRule type="expression" dxfId="2732" priority="2609">
      <formula>IF(ISBLANK($H$3),0,SEARCH($H$3,$B312))</formula>
    </cfRule>
  </conditionalFormatting>
  <conditionalFormatting sqref="E312 E330 E348 E366">
    <cfRule type="expression" dxfId="2731" priority="2610">
      <formula>IF(ISBLANK($H$3),0,SEARCH($H$3,$B312))</formula>
    </cfRule>
  </conditionalFormatting>
  <conditionalFormatting sqref="E312 E330 E348 E366">
    <cfRule type="expression" dxfId="2730" priority="2611">
      <formula>IF(ISBLANK($H$3),0,SEARCH($H$3,$B312))</formula>
    </cfRule>
  </conditionalFormatting>
  <conditionalFormatting sqref="E312 E330 E348 E366">
    <cfRule type="expression" dxfId="2729" priority="2612">
      <formula>IF(ISBLANK($H$3),0,SEARCH($H$3,$B312))</formula>
    </cfRule>
  </conditionalFormatting>
  <conditionalFormatting sqref="E312 E330 E348 E366">
    <cfRule type="expression" dxfId="2728" priority="2613">
      <formula>IF(ISBLANK($H$3),0,SEARCH($H$3,$B312))</formula>
    </cfRule>
  </conditionalFormatting>
  <conditionalFormatting sqref="E312 E330 E348 E366">
    <cfRule type="expression" dxfId="2727" priority="2614">
      <formula>IF(ISBLANK($H$3),0,SEARCH($H$3,$B312))</formula>
    </cfRule>
  </conditionalFormatting>
  <conditionalFormatting sqref="E312 E330 E348 E366">
    <cfRule type="expression" dxfId="2726" priority="2615">
      <formula>IF(ISBLANK($H$3),0,SEARCH($H$3,$B312))</formula>
    </cfRule>
  </conditionalFormatting>
  <conditionalFormatting sqref="E312 E330 E348 E366">
    <cfRule type="expression" dxfId="2725" priority="2616">
      <formula>IF(ISBLANK($H$3),0,SEARCH($H$3,$B312))</formula>
    </cfRule>
  </conditionalFormatting>
  <conditionalFormatting sqref="E312 E330 E348 E366">
    <cfRule type="expression" dxfId="2724" priority="2617">
      <formula>IF(ISBLANK($H$3),0,SEARCH($H$3,$B312))</formula>
    </cfRule>
  </conditionalFormatting>
  <conditionalFormatting sqref="E312 E330 E348 E366">
    <cfRule type="expression" dxfId="2723" priority="2618">
      <formula>IF(ISBLANK($H$3),0,SEARCH($H$3,$B312))</formula>
    </cfRule>
  </conditionalFormatting>
  <conditionalFormatting sqref="E312 E330 E348 E366">
    <cfRule type="expression" dxfId="2722" priority="2619">
      <formula>IF(ISBLANK($H$3),0,SEARCH($H$3,$B312))</formula>
    </cfRule>
  </conditionalFormatting>
  <conditionalFormatting sqref="E312 E330 E348 E366">
    <cfRule type="expression" dxfId="2721" priority="2620">
      <formula>IF(ISBLANK($H$3),0,SEARCH($H$3,$B312))</formula>
    </cfRule>
  </conditionalFormatting>
  <conditionalFormatting sqref="E312 E330 E348 E366">
    <cfRule type="expression" dxfId="2720" priority="2621">
      <formula>IF(ISBLANK($H$3),0,SEARCH($H$3,$B312))</formula>
    </cfRule>
  </conditionalFormatting>
  <conditionalFormatting sqref="E312 E330 E348 E366">
    <cfRule type="expression" dxfId="2719" priority="2622">
      <formula>IF(ISBLANK($H$3),0,SEARCH($H$3,$B312))</formula>
    </cfRule>
  </conditionalFormatting>
  <conditionalFormatting sqref="E312 E330 E348 E366">
    <cfRule type="expression" dxfId="2718" priority="2623">
      <formula>IF(ISBLANK($H$3),0,SEARCH($H$3,$B312))</formula>
    </cfRule>
  </conditionalFormatting>
  <conditionalFormatting sqref="E312 E330 E348 E366">
    <cfRule type="expression" dxfId="2717" priority="2624">
      <formula>IF(ISBLANK($H$3),0,SEARCH($H$3,$B312))</formula>
    </cfRule>
  </conditionalFormatting>
  <conditionalFormatting sqref="E312 E330 E348 E366">
    <cfRule type="expression" dxfId="2716" priority="2625">
      <formula>IF(ISBLANK($H$3),0,SEARCH($H$3,$B312))</formula>
    </cfRule>
  </conditionalFormatting>
  <conditionalFormatting sqref="E312 E330 E348 E366">
    <cfRule type="expression" dxfId="2715" priority="2626">
      <formula>IF(ISBLANK($H$3),0,SEARCH($H$3,$B312))</formula>
    </cfRule>
  </conditionalFormatting>
  <conditionalFormatting sqref="E312 E330 E348 E366">
    <cfRule type="expression" dxfId="2714" priority="2627">
      <formula>IF(ISBLANK($H$3),0,SEARCH($H$3,$B312))</formula>
    </cfRule>
  </conditionalFormatting>
  <conditionalFormatting sqref="E312 E330 E348 E366">
    <cfRule type="expression" dxfId="2713" priority="2628">
      <formula>IF(ISBLANK($H$3),0,SEARCH($H$3,$B312))</formula>
    </cfRule>
  </conditionalFormatting>
  <conditionalFormatting sqref="E312 E330 E348 E366">
    <cfRule type="expression" dxfId="2712" priority="2629">
      <formula>IF(ISBLANK($H$3),0,SEARCH($H$3,$B312))</formula>
    </cfRule>
  </conditionalFormatting>
  <conditionalFormatting sqref="E312 E330 E348 E366">
    <cfRule type="expression" dxfId="2711" priority="2630">
      <formula>IF(ISBLANK($H$3),0,SEARCH($H$3,$B312))</formula>
    </cfRule>
  </conditionalFormatting>
  <conditionalFormatting sqref="E312 E330 E348 E366">
    <cfRule type="expression" dxfId="2710" priority="2631">
      <formula>IF(ISBLANK($H$3),0,SEARCH($H$3,$B312))</formula>
    </cfRule>
  </conditionalFormatting>
  <conditionalFormatting sqref="E312 E330 E348 E366">
    <cfRule type="expression" dxfId="2709" priority="2632">
      <formula>IF(ISBLANK($H$3),0,SEARCH($H$3,$B312))</formula>
    </cfRule>
  </conditionalFormatting>
  <conditionalFormatting sqref="E312 E330 E348 E366">
    <cfRule type="expression" dxfId="2708" priority="2633">
      <formula>IF(ISBLANK($H$3),0,SEARCH($H$3,$B312))</formula>
    </cfRule>
  </conditionalFormatting>
  <conditionalFormatting sqref="E312 E330 E348 E366">
    <cfRule type="expression" dxfId="2707" priority="2634">
      <formula>IF(ISBLANK($H$3),0,SEARCH($H$3,$B312))</formula>
    </cfRule>
  </conditionalFormatting>
  <conditionalFormatting sqref="E312 E330 E348 E366">
    <cfRule type="expression" dxfId="2706" priority="2635">
      <formula>IF(ISBLANK($H$3),0,SEARCH($H$3,$B312))</formula>
    </cfRule>
  </conditionalFormatting>
  <conditionalFormatting sqref="E312 E330 E348 E366">
    <cfRule type="expression" dxfId="2705" priority="2636">
      <formula>IF(ISBLANK($H$3),0,SEARCH($H$3,$B312))</formula>
    </cfRule>
  </conditionalFormatting>
  <conditionalFormatting sqref="E312 E330 E348 E366">
    <cfRule type="expression" dxfId="2704" priority="2637">
      <formula>IF(ISBLANK($H$3),0,SEARCH($H$3,$B312))</formula>
    </cfRule>
  </conditionalFormatting>
  <conditionalFormatting sqref="E312 E330 E348 E366">
    <cfRule type="expression" dxfId="2703" priority="2638">
      <formula>IF(ISBLANK($H$3),0,SEARCH($H$3,$B312))</formula>
    </cfRule>
  </conditionalFormatting>
  <conditionalFormatting sqref="E312 E330 E348 E366">
    <cfRule type="expression" dxfId="2702" priority="2639">
      <formula>IF(ISBLANK($H$3),0,SEARCH($H$3,$B312))</formula>
    </cfRule>
  </conditionalFormatting>
  <conditionalFormatting sqref="E312 E330 E348 E366">
    <cfRule type="expression" dxfId="2701" priority="2640">
      <formula>IF(ISBLANK($H$3),0,SEARCH($H$3,$B312))</formula>
    </cfRule>
  </conditionalFormatting>
  <conditionalFormatting sqref="E312 E330 E348 E366">
    <cfRule type="expression" dxfId="2700" priority="2641">
      <formula>IF(ISBLANK($H$3),0,SEARCH($H$3,$B312))</formula>
    </cfRule>
  </conditionalFormatting>
  <conditionalFormatting sqref="E312 E330 E348 E366">
    <cfRule type="expression" dxfId="2699" priority="2642">
      <formula>IF(ISBLANK($H$3),0,SEARCH($H$3,$B312))</formula>
    </cfRule>
  </conditionalFormatting>
  <conditionalFormatting sqref="E312 E330 E348 E366">
    <cfRule type="expression" dxfId="2698" priority="2643">
      <formula>IF(ISBLANK($H$3),0,SEARCH($H$3,$B312))</formula>
    </cfRule>
  </conditionalFormatting>
  <conditionalFormatting sqref="E312 E330 E348 E366">
    <cfRule type="expression" dxfId="2697" priority="2644">
      <formula>IF(ISBLANK($H$3),0,SEARCH($H$3,$B312))</formula>
    </cfRule>
  </conditionalFormatting>
  <conditionalFormatting sqref="E312 E330 E348 E366">
    <cfRule type="expression" dxfId="2696" priority="2645">
      <formula>IF(ISBLANK($H$3),0,SEARCH($H$3,$B312))</formula>
    </cfRule>
  </conditionalFormatting>
  <conditionalFormatting sqref="E312 E330 E348 E366">
    <cfRule type="expression" dxfId="2695" priority="2646">
      <formula>IF(ISBLANK($H$3),0,SEARCH($H$3,$B312))</formula>
    </cfRule>
  </conditionalFormatting>
  <conditionalFormatting sqref="E312 E330 E348 E366">
    <cfRule type="expression" dxfId="2694" priority="2647">
      <formula>IF(ISBLANK($H$3),0,SEARCH($H$3,$B312))</formula>
    </cfRule>
  </conditionalFormatting>
  <conditionalFormatting sqref="E312 E330 E348 E366">
    <cfRule type="expression" dxfId="2693" priority="2648">
      <formula>IF(ISBLANK($H$3),0,SEARCH($H$3,$B312))</formula>
    </cfRule>
  </conditionalFormatting>
  <conditionalFormatting sqref="E312 E330 E348 E366">
    <cfRule type="expression" dxfId="2692" priority="2649">
      <formula>IF(ISBLANK($H$3),0,SEARCH($H$3,$B312))</formula>
    </cfRule>
  </conditionalFormatting>
  <conditionalFormatting sqref="E312 E330 E348 E366">
    <cfRule type="expression" dxfId="2691" priority="2650">
      <formula>IF(ISBLANK($H$3),0,SEARCH($H$3,$B312))</formula>
    </cfRule>
  </conditionalFormatting>
  <conditionalFormatting sqref="E312 E330 E348 E366">
    <cfRule type="expression" dxfId="2690" priority="2651">
      <formula>IF(ISBLANK($H$3),0,SEARCH($H$3,$B312))</formula>
    </cfRule>
  </conditionalFormatting>
  <conditionalFormatting sqref="E312 E330 E348 E366">
    <cfRule type="expression" dxfId="2689" priority="2652">
      <formula>IF(ISBLANK($H$3),0,SEARCH($H$3,$B312))</formula>
    </cfRule>
  </conditionalFormatting>
  <conditionalFormatting sqref="E312 E330 E348 E366">
    <cfRule type="expression" dxfId="2688" priority="2653">
      <formula>IF(ISBLANK($H$3),0,SEARCH($H$3,$B312))</formula>
    </cfRule>
  </conditionalFormatting>
  <conditionalFormatting sqref="E312 E330 E348 E366">
    <cfRule type="expression" dxfId="2687" priority="2654">
      <formula>IF(ISBLANK($H$3),0,SEARCH($H$3,$B312))</formula>
    </cfRule>
  </conditionalFormatting>
  <conditionalFormatting sqref="E312 E330 E348 E366">
    <cfRule type="expression" dxfId="2686" priority="2655">
      <formula>IF(ISBLANK($H$3),0,SEARCH($H$3,$B312))</formula>
    </cfRule>
  </conditionalFormatting>
  <conditionalFormatting sqref="E312 E330 E348 E366">
    <cfRule type="expression" dxfId="2685" priority="2656">
      <formula>IF(ISBLANK($H$3),0,SEARCH($H$3,$B312))</formula>
    </cfRule>
  </conditionalFormatting>
  <conditionalFormatting sqref="E312 E330 E348 E366">
    <cfRule type="expression" dxfId="2684" priority="2657">
      <formula>IF(ISBLANK($H$3),0,SEARCH($H$3,$B312))</formula>
    </cfRule>
  </conditionalFormatting>
  <conditionalFormatting sqref="E312 E330 E348 E366">
    <cfRule type="expression" dxfId="2683" priority="2658">
      <formula>IF(ISBLANK($H$3),0,SEARCH($H$3,$B312))</formula>
    </cfRule>
  </conditionalFormatting>
  <conditionalFormatting sqref="E312 E330 E348 E366">
    <cfRule type="expression" dxfId="2682" priority="2659">
      <formula>IF(ISBLANK($H$3),0,SEARCH($H$3,$B312))</formula>
    </cfRule>
  </conditionalFormatting>
  <conditionalFormatting sqref="E312 E330 E348 E366">
    <cfRule type="expression" dxfId="2681" priority="2660">
      <formula>IF(ISBLANK($H$3),0,SEARCH($H$3,$B312))</formula>
    </cfRule>
  </conditionalFormatting>
  <conditionalFormatting sqref="E312 E330 E348 E366">
    <cfRule type="expression" dxfId="2680" priority="2661">
      <formula>IF(ISBLANK($H$3),0,SEARCH($H$3,$B312))</formula>
    </cfRule>
  </conditionalFormatting>
  <conditionalFormatting sqref="E312 E330 E348 E366">
    <cfRule type="expression" dxfId="2679" priority="2662">
      <formula>IF(ISBLANK($H$3),0,SEARCH($H$3,$B312))</formula>
    </cfRule>
  </conditionalFormatting>
  <conditionalFormatting sqref="E312 E330 E348 E366">
    <cfRule type="expression" dxfId="2678" priority="2663">
      <formula>IF(ISBLANK($H$3),0,SEARCH($H$3,$B312))</formula>
    </cfRule>
  </conditionalFormatting>
  <conditionalFormatting sqref="E312 E330 E348 E366">
    <cfRule type="expression" dxfId="2677" priority="2664">
      <formula>IF(ISBLANK($H$3),0,SEARCH($H$3,$B312))</formula>
    </cfRule>
  </conditionalFormatting>
  <conditionalFormatting sqref="E312 E330 E348 E366">
    <cfRule type="expression" dxfId="2676" priority="2665">
      <formula>IF(ISBLANK($H$3),0,SEARCH($H$3,$B312))</formula>
    </cfRule>
  </conditionalFormatting>
  <conditionalFormatting sqref="E312 E330 E348 E366">
    <cfRule type="expression" dxfId="2675" priority="2666">
      <formula>IF(ISBLANK($H$3),0,SEARCH($H$3,$B312))</formula>
    </cfRule>
  </conditionalFormatting>
  <conditionalFormatting sqref="E312 E330 E348 E366">
    <cfRule type="expression" dxfId="2674" priority="2667">
      <formula>IF(ISBLANK($H$3),0,SEARCH($H$3,$B312))</formula>
    </cfRule>
  </conditionalFormatting>
  <conditionalFormatting sqref="E312 E330 E348 E366">
    <cfRule type="expression" dxfId="2673" priority="2668">
      <formula>IF(ISBLANK($H$3),0,SEARCH($H$3,$B312))</formula>
    </cfRule>
  </conditionalFormatting>
  <conditionalFormatting sqref="E312 E330 E348 E366">
    <cfRule type="expression" dxfId="2672" priority="2669">
      <formula>IF(ISBLANK($H$3),0,SEARCH($H$3,$B312))</formula>
    </cfRule>
  </conditionalFormatting>
  <conditionalFormatting sqref="E312 E330 E348 E366">
    <cfRule type="expression" dxfId="2671" priority="2670">
      <formula>IF(ISBLANK($H$3),0,SEARCH($H$3,$B312))</formula>
    </cfRule>
  </conditionalFormatting>
  <conditionalFormatting sqref="E312 E330 E348 E366">
    <cfRule type="expression" dxfId="2670" priority="2671">
      <formula>IF(ISBLANK($H$3),0,SEARCH($H$3,$B312))</formula>
    </cfRule>
  </conditionalFormatting>
  <conditionalFormatting sqref="E312 E330 E348 E366">
    <cfRule type="expression" dxfId="2669" priority="2672">
      <formula>IF(ISBLANK($H$3),0,SEARCH($H$3,$B312))</formula>
    </cfRule>
  </conditionalFormatting>
  <conditionalFormatting sqref="E312 E330 E348 E366">
    <cfRule type="expression" dxfId="2668" priority="2673">
      <formula>IF(ISBLANK($H$3),0,SEARCH($H$3,$B312))</formula>
    </cfRule>
  </conditionalFormatting>
  <conditionalFormatting sqref="E312 E330 E348 E366">
    <cfRule type="expression" dxfId="2667" priority="2674">
      <formula>IF(ISBLANK($H$3),0,SEARCH($H$3,$B312))</formula>
    </cfRule>
  </conditionalFormatting>
  <conditionalFormatting sqref="E312 E330 E348 E366">
    <cfRule type="expression" dxfId="2666" priority="2675">
      <formula>IF(ISBLANK($H$3),0,SEARCH($H$3,$B312))</formula>
    </cfRule>
  </conditionalFormatting>
  <conditionalFormatting sqref="E312 E330 E348 E366">
    <cfRule type="expression" dxfId="2665" priority="2676">
      <formula>IF(ISBLANK($H$3),0,SEARCH($H$3,$B312))</formula>
    </cfRule>
  </conditionalFormatting>
  <conditionalFormatting sqref="E312 E330 E348 E366">
    <cfRule type="expression" dxfId="2664" priority="2677">
      <formula>IF(ISBLANK($H$3),0,SEARCH($H$3,$B312))</formula>
    </cfRule>
  </conditionalFormatting>
  <conditionalFormatting sqref="E312 E330 E348 E366">
    <cfRule type="expression" dxfId="2663" priority="2678">
      <formula>IF(ISBLANK($H$3),0,SEARCH($H$3,$B312))</formula>
    </cfRule>
  </conditionalFormatting>
  <conditionalFormatting sqref="E312 E330 E348 E366">
    <cfRule type="expression" dxfId="2662" priority="2679">
      <formula>IF(ISBLANK($H$3),0,SEARCH($H$3,$B312))</formula>
    </cfRule>
  </conditionalFormatting>
  <conditionalFormatting sqref="E312 E330 E348 E366">
    <cfRule type="expression" dxfId="2661" priority="2680">
      <formula>IF(ISBLANK($H$3),0,SEARCH($H$3,$B312))</formula>
    </cfRule>
  </conditionalFormatting>
  <conditionalFormatting sqref="E312 E330 E348 E366">
    <cfRule type="expression" dxfId="2660" priority="2681">
      <formula>IF(ISBLANK($H$3),0,SEARCH($H$3,$B312))</formula>
    </cfRule>
  </conditionalFormatting>
  <conditionalFormatting sqref="E312 E330 E348 E366">
    <cfRule type="expression" dxfId="2659" priority="2682">
      <formula>IF(ISBLANK($H$3),0,SEARCH($H$3,$B312))</formula>
    </cfRule>
  </conditionalFormatting>
  <conditionalFormatting sqref="E312 E330 E348 E366">
    <cfRule type="expression" dxfId="2658" priority="2683">
      <formula>IF(ISBLANK($H$3),0,SEARCH($H$3,$B312))</formula>
    </cfRule>
  </conditionalFormatting>
  <conditionalFormatting sqref="E312 E330 E348 E366">
    <cfRule type="expression" dxfId="2657" priority="2684">
      <formula>IF(ISBLANK($H$3),0,SEARCH($H$3,$B312))</formula>
    </cfRule>
  </conditionalFormatting>
  <conditionalFormatting sqref="E312 E330 E348 E366">
    <cfRule type="expression" dxfId="2656" priority="2685">
      <formula>IF(ISBLANK($H$3),0,SEARCH($H$3,$B312))</formula>
    </cfRule>
  </conditionalFormatting>
  <conditionalFormatting sqref="E312 E330 E348 E366">
    <cfRule type="expression" dxfId="2655" priority="2686">
      <formula>IF(ISBLANK($H$3),0,SEARCH($H$3,$B312))</formula>
    </cfRule>
  </conditionalFormatting>
  <conditionalFormatting sqref="E312 E330 E348 E366">
    <cfRule type="expression" dxfId="2654" priority="2687">
      <formula>IF(ISBLANK($H$3),0,SEARCH($H$3,$B312))</formula>
    </cfRule>
  </conditionalFormatting>
  <conditionalFormatting sqref="E312 E330 E348 E366">
    <cfRule type="expression" dxfId="2653" priority="2688">
      <formula>IF(ISBLANK($H$3),0,SEARCH($H$3,$B312))</formula>
    </cfRule>
  </conditionalFormatting>
  <conditionalFormatting sqref="E312 E330 E348 E366">
    <cfRule type="expression" dxfId="2652" priority="2689">
      <formula>IF(ISBLANK($H$3),0,SEARCH($H$3,$B312))</formula>
    </cfRule>
  </conditionalFormatting>
  <conditionalFormatting sqref="E312 E330 E348 E366">
    <cfRule type="expression" dxfId="2651" priority="2690">
      <formula>IF(ISBLANK($H$3),0,SEARCH($H$3,$B312))</formula>
    </cfRule>
  </conditionalFormatting>
  <conditionalFormatting sqref="E312 E330 E348 E366">
    <cfRule type="expression" dxfId="2650" priority="2691">
      <formula>IF(ISBLANK($H$3),0,SEARCH($H$3,$B312))</formula>
    </cfRule>
  </conditionalFormatting>
  <conditionalFormatting sqref="E312 E330 E348 E366">
    <cfRule type="expression" dxfId="2649" priority="2692">
      <formula>IF(ISBLANK($H$3),0,SEARCH($H$3,$B312))</formula>
    </cfRule>
  </conditionalFormatting>
  <conditionalFormatting sqref="E312 E330 E348 E366">
    <cfRule type="expression" dxfId="2648" priority="2693">
      <formula>IF(ISBLANK($H$3),0,SEARCH($H$3,$B312))</formula>
    </cfRule>
  </conditionalFormatting>
  <conditionalFormatting sqref="E312 E330 E348 E366">
    <cfRule type="expression" dxfId="2647" priority="2694">
      <formula>IF(ISBLANK($H$3),0,SEARCH($H$3,$B312))</formula>
    </cfRule>
  </conditionalFormatting>
  <conditionalFormatting sqref="E312 E330 E348 E366">
    <cfRule type="expression" dxfId="2646" priority="2695">
      <formula>IF(ISBLANK($H$3),0,SEARCH($H$3,$B312))</formula>
    </cfRule>
  </conditionalFormatting>
  <conditionalFormatting sqref="E312 E330 E348 E366">
    <cfRule type="expression" dxfId="2645" priority="2696">
      <formula>IF(ISBLANK($H$3),0,SEARCH($H$3,$B312))</formula>
    </cfRule>
  </conditionalFormatting>
  <conditionalFormatting sqref="E312 E330 E348 E366">
    <cfRule type="expression" dxfId="2644" priority="2697">
      <formula>IF(ISBLANK($H$3),0,SEARCH($H$3,$B312))</formula>
    </cfRule>
  </conditionalFormatting>
  <conditionalFormatting sqref="E312 E330 E348 E366">
    <cfRule type="expression" dxfId="2643" priority="2698">
      <formula>IF(ISBLANK($H$3),0,SEARCH($H$3,$B312))</formula>
    </cfRule>
  </conditionalFormatting>
  <conditionalFormatting sqref="E312 E330 E348 E366">
    <cfRule type="expression" dxfId="2642" priority="2699">
      <formula>IF(ISBLANK($H$3),0,SEARCH($H$3,$B312))</formula>
    </cfRule>
  </conditionalFormatting>
  <conditionalFormatting sqref="E312 E330 E348 E366">
    <cfRule type="expression" dxfId="2641" priority="2700">
      <formula>IF(ISBLANK($H$3),0,SEARCH($H$3,$B312))</formula>
    </cfRule>
  </conditionalFormatting>
  <conditionalFormatting sqref="E312 E330 E348 E366">
    <cfRule type="expression" dxfId="2640" priority="2701">
      <formula>IF(ISBLANK($H$3),0,SEARCH($H$3,$B312))</formula>
    </cfRule>
  </conditionalFormatting>
  <conditionalFormatting sqref="E312 E330 E348 E366">
    <cfRule type="expression" dxfId="2639" priority="2702">
      <formula>IF(ISBLANK($H$3),0,SEARCH($H$3,$B312))</formula>
    </cfRule>
  </conditionalFormatting>
  <conditionalFormatting sqref="E312 E330 E348 E366">
    <cfRule type="expression" dxfId="2638" priority="2703">
      <formula>IF(ISBLANK($H$3),0,SEARCH($H$3,$B312))</formula>
    </cfRule>
  </conditionalFormatting>
  <conditionalFormatting sqref="E312 E330 E348 E366">
    <cfRule type="expression" dxfId="2637" priority="2704">
      <formula>IF(ISBLANK($H$3),0,SEARCH($H$3,$B312))</formula>
    </cfRule>
  </conditionalFormatting>
  <conditionalFormatting sqref="E312 E330 E348 E366">
    <cfRule type="expression" dxfId="2636" priority="2705">
      <formula>IF(ISBLANK($H$3),0,SEARCH($H$3,$B312))</formula>
    </cfRule>
  </conditionalFormatting>
  <conditionalFormatting sqref="E312 E330 E348 E366">
    <cfRule type="expression" dxfId="2635" priority="2706">
      <formula>IF(ISBLANK($H$3),0,SEARCH($H$3,$B312))</formula>
    </cfRule>
  </conditionalFormatting>
  <conditionalFormatting sqref="E312 E330 E348 E366">
    <cfRule type="expression" dxfId="2634" priority="2707">
      <formula>IF(ISBLANK($H$3),0,SEARCH($H$3,$B312))</formula>
    </cfRule>
  </conditionalFormatting>
  <conditionalFormatting sqref="E312 E330 E348 E366">
    <cfRule type="expression" dxfId="2633" priority="2708">
      <formula>IF(ISBLANK($H$3),0,SEARCH($H$3,$B312))</formula>
    </cfRule>
  </conditionalFormatting>
  <conditionalFormatting sqref="E312 E330 E348 E366">
    <cfRule type="expression" dxfId="2632" priority="2709">
      <formula>IF(ISBLANK($H$3),0,SEARCH($H$3,$B312))</formula>
    </cfRule>
  </conditionalFormatting>
  <conditionalFormatting sqref="E312 E330 E348 E366">
    <cfRule type="expression" dxfId="2631" priority="2710">
      <formula>IF(ISBLANK($H$3),0,SEARCH($H$3,$B312))</formula>
    </cfRule>
  </conditionalFormatting>
  <conditionalFormatting sqref="E312 E330 E348 E366">
    <cfRule type="expression" dxfId="2630" priority="2711">
      <formula>IF(ISBLANK($H$3),0,SEARCH($H$3,$B312))</formula>
    </cfRule>
  </conditionalFormatting>
  <conditionalFormatting sqref="E312 E330 E348 E366">
    <cfRule type="expression" dxfId="2629" priority="2712">
      <formula>IF(ISBLANK($H$3),0,SEARCH($H$3,$B312))</formula>
    </cfRule>
  </conditionalFormatting>
  <conditionalFormatting sqref="E312 E330 E348 E366">
    <cfRule type="expression" dxfId="2628" priority="2713">
      <formula>IF(ISBLANK($H$3),0,SEARCH($H$3,$B312))</formula>
    </cfRule>
  </conditionalFormatting>
  <conditionalFormatting sqref="E312 E330 E348 E366">
    <cfRule type="expression" dxfId="2627" priority="2714">
      <formula>IF(ISBLANK($H$3),0,SEARCH($H$3,$B312))</formula>
    </cfRule>
  </conditionalFormatting>
  <conditionalFormatting sqref="E312 E330 E348 E366">
    <cfRule type="expression" dxfId="2626" priority="2715">
      <formula>IF(ISBLANK($H$3),0,SEARCH($H$3,$B312))</formula>
    </cfRule>
  </conditionalFormatting>
  <conditionalFormatting sqref="E312 E330 E348 E366">
    <cfRule type="expression" dxfId="2625" priority="2716">
      <formula>IF(ISBLANK($H$3),0,SEARCH($H$3,$B312))</formula>
    </cfRule>
  </conditionalFormatting>
  <conditionalFormatting sqref="E312 E330 E348 E366">
    <cfRule type="expression" dxfId="2624" priority="2717">
      <formula>IF(ISBLANK($H$3),0,SEARCH($H$3,$B312))</formula>
    </cfRule>
  </conditionalFormatting>
  <conditionalFormatting sqref="E312 E330 E348 E366">
    <cfRule type="expression" dxfId="2623" priority="2718">
      <formula>IF(ISBLANK($H$3),0,SEARCH($H$3,$B312))</formula>
    </cfRule>
  </conditionalFormatting>
  <conditionalFormatting sqref="E312 E330 E348 E366">
    <cfRule type="expression" dxfId="2622" priority="2719">
      <formula>IF(ISBLANK($H$3),0,SEARCH($H$3,$B312))</formula>
    </cfRule>
  </conditionalFormatting>
  <conditionalFormatting sqref="H312:H313 H319:H320 H326:H327 H333:H334 H340:H341 H347:H348 H354:H355 H361:H362 H368:H369 H375:H376 H382:H383 H388:H389">
    <cfRule type="expression" dxfId="2621" priority="2720">
      <formula>IF(ISBLANK($H$3),0,SEARCH($H$3,#REF!))</formula>
    </cfRule>
  </conditionalFormatting>
  <conditionalFormatting sqref="H312 H314 H319 H321 H326 H328 H333 H335 H340 H342 H347 H349 H354 H356 H361 H363 H368 H370 H375 H377 H382 H388 H390">
    <cfRule type="expression" dxfId="2620" priority="2721">
      <formula>IF(ISBLANK($H$3),0,SEARCH($H$3,#REF!))</formula>
    </cfRule>
  </conditionalFormatting>
  <conditionalFormatting sqref="I312:J312">
    <cfRule type="expression" dxfId="2619" priority="2722">
      <formula>IF(ISBLANK($H$3),0,SEARCH($H$3,#REF!))</formula>
    </cfRule>
  </conditionalFormatting>
  <conditionalFormatting sqref="I312:J312">
    <cfRule type="expression" dxfId="2618" priority="2723">
      <formula>IF(ISBLANK($H$3),0,SEARCH($H$3,#REF!))</formula>
    </cfRule>
  </conditionalFormatting>
  <conditionalFormatting sqref="H312 H319 H326 H333 H340 H347 H354 H361 H368 H375 H382 H388">
    <cfRule type="expression" dxfId="2617" priority="2724">
      <formula>IF(ISBLANK($H$3),0,SEARCH($H$3,#REF!))</formula>
    </cfRule>
  </conditionalFormatting>
  <conditionalFormatting sqref="H312 H319 H326 H333 H340 H347 H354 H361 H368 H375 H382 H388">
    <cfRule type="expression" dxfId="2616" priority="2725">
      <formula>IF(ISBLANK($H$3),0,SEARCH($H$3,#REF!))</formula>
    </cfRule>
  </conditionalFormatting>
  <conditionalFormatting sqref="H312 H319 H326 H333 H340 H347 H354 H361 H368 H375 H382 H388">
    <cfRule type="expression" dxfId="2615" priority="2726">
      <formula>IF(ISBLANK($H$3),0,SEARCH($H$3,#REF!))</formula>
    </cfRule>
  </conditionalFormatting>
  <conditionalFormatting sqref="H312 H319 H326 H333 H340 H347 H354 H361 H368 H375 H382 H388">
    <cfRule type="expression" dxfId="2614" priority="2727">
      <formula>IF(ISBLANK($H$3),0,SEARCH($H$3,#REF!))</formula>
    </cfRule>
  </conditionalFormatting>
  <conditionalFormatting sqref="H312 H319 H326 H333 H340 H347 H354 H361 H368 H375 H382 H388">
    <cfRule type="expression" dxfId="2613" priority="2728">
      <formula>IF(ISBLANK($H$3),0,SEARCH($H$3,#REF!))</formula>
    </cfRule>
  </conditionalFormatting>
  <conditionalFormatting sqref="H312 H319 H326 H333 H340 H347 H354 H361 H368 H375 H382 H388">
    <cfRule type="expression" dxfId="2612" priority="2729">
      <formula>IF(ISBLANK($H$3),0,SEARCH($H$3,$B313))</formula>
    </cfRule>
  </conditionalFormatting>
  <conditionalFormatting sqref="H312 H319 H326 H333 H340 H347 H354 H361 H368 H375 H382 H388">
    <cfRule type="expression" dxfId="2611" priority="2730">
      <formula>IF(ISBLANK($H$3),0,SEARCH($H$3,$B313))</formula>
    </cfRule>
  </conditionalFormatting>
  <conditionalFormatting sqref="A310:A311 C310:H311 E328:E329 E346:E347 E364:E365 E382:E383">
    <cfRule type="expression" dxfId="2610" priority="2731">
      <formula>IF(ISBLANK($H$3),0,SEARCH($H$3,$B310))</formula>
    </cfRule>
  </conditionalFormatting>
  <conditionalFormatting sqref="A310:A311 C310:H311 E328:E329 E346:E347 E364:E365 E382:E383">
    <cfRule type="expression" dxfId="2609" priority="2732">
      <formula>IF(ISBLANK($H$3),0,SEARCH($H$3,$B310))</formula>
    </cfRule>
  </conditionalFormatting>
  <conditionalFormatting sqref="A310:A311 C310:H311 E328:E329 E346:E347 E364:E365 E382:E383">
    <cfRule type="expression" dxfId="2608" priority="2733">
      <formula>IF(ISBLANK($H$3),0,SEARCH($H$3,$B310))</formula>
    </cfRule>
  </conditionalFormatting>
  <conditionalFormatting sqref="A310:A311 E310:E311 H310:H311 F311 E328:E329 E346:E347 E364:E365 E382:E383">
    <cfRule type="expression" dxfId="2607" priority="2734">
      <formula>IF(ISBLANK($H$3),0,SEARCH($H$3,$B310))</formula>
    </cfRule>
  </conditionalFormatting>
  <conditionalFormatting sqref="A310:A311 E310:E311 H310:H311 F311 E328:E329 E346:E347 E364:E365 E382:E383">
    <cfRule type="expression" dxfId="2606" priority="2735">
      <formula>IF(ISBLANK($H$3),0,SEARCH($H$3,$B310))</formula>
    </cfRule>
  </conditionalFormatting>
  <conditionalFormatting sqref="A310:A311 E310:E311 H310 E328:E329 E346:E347 E364:E365 E382:E383">
    <cfRule type="expression" dxfId="2605" priority="2736">
      <formula>IF(ISBLANK($H$3),0,SEARCH($H$3,$B310))</formula>
    </cfRule>
  </conditionalFormatting>
  <conditionalFormatting sqref="A310:A311 E310:E311 H310 E328:E329 E346:E347 E364:E365 E382:E383">
    <cfRule type="expression" dxfId="2604" priority="2737">
      <formula>IF(ISBLANK($H$3),0,SEARCH($H$3,$B310))</formula>
    </cfRule>
  </conditionalFormatting>
  <conditionalFormatting sqref="A310:A311 C310:H311 E328:E329 E346:E347 E364:E365 E382:E383">
    <cfRule type="expression" dxfId="2603" priority="2738">
      <formula>IF(ISBLANK($H$3),0,SEARCH($H$3,$B310))</formula>
    </cfRule>
  </conditionalFormatting>
  <conditionalFormatting sqref="A310:A311 H310">
    <cfRule type="expression" dxfId="2602" priority="2739">
      <formula>IF(ISBLANK($H$3),0,SEARCH($H$3,$B310))</formula>
    </cfRule>
  </conditionalFormatting>
  <conditionalFormatting sqref="A310:A311 H310">
    <cfRule type="expression" dxfId="2601" priority="2740">
      <formula>IF(ISBLANK($H$3),0,SEARCH($H$3,$B310))</formula>
    </cfRule>
  </conditionalFormatting>
  <conditionalFormatting sqref="A310:J311 E328:E329 E346:E347 E364:E365 E382:E383">
    <cfRule type="expression" dxfId="2600" priority="2741">
      <formula>IF(ISBLANK($H$3),0,SEARCH($H$3,$B310))</formula>
    </cfRule>
  </conditionalFormatting>
  <conditionalFormatting sqref="A310:H311 I310 E328:E329 E346:E347 E364:E365 E382:E383">
    <cfRule type="expression" dxfId="2599" priority="2742">
      <formula>IF(ISBLANK($H$3),0,SEARCH($H$3,$B310))</formula>
    </cfRule>
  </conditionalFormatting>
  <conditionalFormatting sqref="E310 E328 E346 E364 E382">
    <cfRule type="expression" dxfId="2598" priority="2743">
      <formula>IF(ISBLANK($H$3),0,SEARCH($H$3,$B310))</formula>
    </cfRule>
  </conditionalFormatting>
  <conditionalFormatting sqref="E310 E328 E346 E364 E382">
    <cfRule type="expression" dxfId="2597" priority="2744">
      <formula>IF(ISBLANK($H$3),0,SEARCH($H$3,$B310))</formula>
    </cfRule>
  </conditionalFormatting>
  <conditionalFormatting sqref="E310 E328 E346 E364 E382">
    <cfRule type="expression" dxfId="2596" priority="2745">
      <formula>IF(ISBLANK($H$3),0,SEARCH($H$3,$B310))</formula>
    </cfRule>
  </conditionalFormatting>
  <conditionalFormatting sqref="E310 E328 E346 E364 E382">
    <cfRule type="expression" dxfId="2595" priority="2746">
      <formula>IF(ISBLANK($H$3),0,SEARCH($H$3,$B310))</formula>
    </cfRule>
  </conditionalFormatting>
  <conditionalFormatting sqref="E310 E328 E346 E364 E382">
    <cfRule type="expression" dxfId="2594" priority="2747">
      <formula>IF(ISBLANK($H$3),0,SEARCH($H$3,$B310))</formula>
    </cfRule>
  </conditionalFormatting>
  <conditionalFormatting sqref="E310 E328 E346 E364 E382">
    <cfRule type="expression" dxfId="2593" priority="2748">
      <formula>IF(ISBLANK($H$3),0,SEARCH($H$3,$B310))</formula>
    </cfRule>
  </conditionalFormatting>
  <conditionalFormatting sqref="E310 E328 E346 E364 E382">
    <cfRule type="expression" dxfId="2592" priority="2749">
      <formula>IF(ISBLANK($H$3),0,SEARCH($H$3,$B310))</formula>
    </cfRule>
  </conditionalFormatting>
  <conditionalFormatting sqref="E310 E328 E346 E364 E382">
    <cfRule type="expression" dxfId="2591" priority="2750">
      <formula>IF(ISBLANK($H$3),0,SEARCH($H$3,$B310))</formula>
    </cfRule>
  </conditionalFormatting>
  <conditionalFormatting sqref="E310 E328 E346 E364 E382">
    <cfRule type="expression" dxfId="2590" priority="2751">
      <formula>IF(ISBLANK($H$3),0,SEARCH($H$3,$B310))</formula>
    </cfRule>
  </conditionalFormatting>
  <conditionalFormatting sqref="E310 E328 E346 E364 E382">
    <cfRule type="expression" dxfId="2589" priority="2752">
      <formula>IF(ISBLANK($H$3),0,SEARCH($H$3,$B310))</formula>
    </cfRule>
  </conditionalFormatting>
  <conditionalFormatting sqref="E310 E328 E346 E364 E382">
    <cfRule type="expression" dxfId="2588" priority="2753">
      <formula>IF(ISBLANK($H$3),0,SEARCH($H$3,$B310))</formula>
    </cfRule>
  </conditionalFormatting>
  <conditionalFormatting sqref="E310 E328 E346 E364 E382">
    <cfRule type="expression" dxfId="2587" priority="2754">
      <formula>IF(ISBLANK($H$3),0,SEARCH($H$3,$B310))</formula>
    </cfRule>
  </conditionalFormatting>
  <conditionalFormatting sqref="E310 E328 E346 E364 E382">
    <cfRule type="expression" dxfId="2586" priority="2755">
      <formula>IF(ISBLANK($H$3),0,SEARCH($H$3,$B310))</formula>
    </cfRule>
  </conditionalFormatting>
  <conditionalFormatting sqref="E310 E328 E346 E364 E382">
    <cfRule type="expression" dxfId="2585" priority="2756">
      <formula>IF(ISBLANK($H$3),0,SEARCH($H$3,$B310))</formula>
    </cfRule>
  </conditionalFormatting>
  <conditionalFormatting sqref="E310 E328 E346 E364 E382">
    <cfRule type="expression" dxfId="2584" priority="2757">
      <formula>IF(ISBLANK($H$3),0,SEARCH($H$3,$B310))</formula>
    </cfRule>
  </conditionalFormatting>
  <conditionalFormatting sqref="E310 E328 E346 E364 E382">
    <cfRule type="expression" dxfId="2583" priority="2758">
      <formula>IF(ISBLANK($H$3),0,SEARCH($H$3,$B310))</formula>
    </cfRule>
  </conditionalFormatting>
  <conditionalFormatting sqref="E310 E328 E346 E364 E382">
    <cfRule type="expression" dxfId="2582" priority="2759">
      <formula>IF(ISBLANK($H$3),0,SEARCH($H$3,$B310))</formula>
    </cfRule>
  </conditionalFormatting>
  <conditionalFormatting sqref="E310 E328 E346 E364 E382">
    <cfRule type="expression" dxfId="2581" priority="2760">
      <formula>IF(ISBLANK($H$3),0,SEARCH($H$3,$B310))</formula>
    </cfRule>
  </conditionalFormatting>
  <conditionalFormatting sqref="E310 E328 E346 E364 E382">
    <cfRule type="expression" dxfId="2580" priority="2761">
      <formula>IF(ISBLANK($H$3),0,SEARCH($H$3,$B310))</formula>
    </cfRule>
  </conditionalFormatting>
  <conditionalFormatting sqref="E310 E328 E346 E364 E382">
    <cfRule type="expression" dxfId="2579" priority="2762">
      <formula>IF(ISBLANK($H$3),0,SEARCH($H$3,$B310))</formula>
    </cfRule>
  </conditionalFormatting>
  <conditionalFormatting sqref="E310 E328 E346 E364 E382">
    <cfRule type="expression" dxfId="2578" priority="2763">
      <formula>IF(ISBLANK($H$3),0,SEARCH($H$3,$B310))</formula>
    </cfRule>
  </conditionalFormatting>
  <conditionalFormatting sqref="E310 E328 E346 E364 E382">
    <cfRule type="expression" dxfId="2577" priority="2764">
      <formula>IF(ISBLANK($H$3),0,SEARCH($H$3,$B310))</formula>
    </cfRule>
  </conditionalFormatting>
  <conditionalFormatting sqref="E310 E328 E346 E364 E382">
    <cfRule type="expression" dxfId="2576" priority="2765">
      <formula>IF(ISBLANK($H$3),0,SEARCH($H$3,$B310))</formula>
    </cfRule>
  </conditionalFormatting>
  <conditionalFormatting sqref="E310 E328 E346 E364 E382">
    <cfRule type="expression" dxfId="2575" priority="2766">
      <formula>IF(ISBLANK($H$3),0,SEARCH($H$3,$B310))</formula>
    </cfRule>
  </conditionalFormatting>
  <conditionalFormatting sqref="E310 E328 E346 E364 E382">
    <cfRule type="expression" dxfId="2574" priority="2767">
      <formula>IF(ISBLANK($H$3),0,SEARCH($H$3,$B310))</formula>
    </cfRule>
  </conditionalFormatting>
  <conditionalFormatting sqref="E310 E328 E346 E364 E382">
    <cfRule type="expression" dxfId="2573" priority="2768">
      <formula>IF(ISBLANK($H$3),0,SEARCH($H$3,$B310))</formula>
    </cfRule>
  </conditionalFormatting>
  <conditionalFormatting sqref="E310 E328 E346 E364 E382">
    <cfRule type="expression" dxfId="2572" priority="2769">
      <formula>IF(ISBLANK($H$3),0,SEARCH($H$3,$B310))</formula>
    </cfRule>
  </conditionalFormatting>
  <conditionalFormatting sqref="E310 E328 E346 E364 E382">
    <cfRule type="expression" dxfId="2571" priority="2770">
      <formula>IF(ISBLANK($H$3),0,SEARCH($H$3,$B310))</formula>
    </cfRule>
  </conditionalFormatting>
  <conditionalFormatting sqref="E310 E328 E346 E364 E382">
    <cfRule type="expression" dxfId="2570" priority="2771">
      <formula>IF(ISBLANK($H$3),0,SEARCH($H$3,$B310))</formula>
    </cfRule>
  </conditionalFormatting>
  <conditionalFormatting sqref="E310 E328 E346 E364 E382">
    <cfRule type="expression" dxfId="2569" priority="2772">
      <formula>IF(ISBLANK($H$3),0,SEARCH($H$3,$B310))</formula>
    </cfRule>
  </conditionalFormatting>
  <conditionalFormatting sqref="E310 E328 E346 E364 E382">
    <cfRule type="expression" dxfId="2568" priority="2773">
      <formula>IF(ISBLANK($H$3),0,SEARCH($H$3,$B310))</formula>
    </cfRule>
  </conditionalFormatting>
  <conditionalFormatting sqref="E310 E328 E346 E364 E382">
    <cfRule type="expression" dxfId="2567" priority="2774">
      <formula>IF(ISBLANK($H$3),0,SEARCH($H$3,$B310))</formula>
    </cfRule>
  </conditionalFormatting>
  <conditionalFormatting sqref="E310 E328 E346 E364 E382">
    <cfRule type="expression" dxfId="2566" priority="2775">
      <formula>IF(ISBLANK($H$3),0,SEARCH($H$3,$B310))</formula>
    </cfRule>
  </conditionalFormatting>
  <conditionalFormatting sqref="E310 E328 E346 E364 E382">
    <cfRule type="expression" dxfId="2565" priority="2776">
      <formula>IF(ISBLANK($H$3),0,SEARCH($H$3,$B310))</formula>
    </cfRule>
  </conditionalFormatting>
  <conditionalFormatting sqref="E310 E328 E346 E364 E382">
    <cfRule type="expression" dxfId="2564" priority="2777">
      <formula>IF(ISBLANK($H$3),0,SEARCH($H$3,$B310))</formula>
    </cfRule>
  </conditionalFormatting>
  <conditionalFormatting sqref="E310 E328 E346 E364 E382">
    <cfRule type="expression" dxfId="2563" priority="2778">
      <formula>IF(ISBLANK($H$3),0,SEARCH($H$3,$B310))</formula>
    </cfRule>
  </conditionalFormatting>
  <conditionalFormatting sqref="E310 E328 E346 E364 E382">
    <cfRule type="expression" dxfId="2562" priority="2779">
      <formula>IF(ISBLANK($H$3),0,SEARCH($H$3,$B310))</formula>
    </cfRule>
  </conditionalFormatting>
  <conditionalFormatting sqref="E310 E328 E346 E364 E382">
    <cfRule type="expression" dxfId="2561" priority="2780">
      <formula>IF(ISBLANK($H$3),0,SEARCH($H$3,$B310))</formula>
    </cfRule>
  </conditionalFormatting>
  <conditionalFormatting sqref="E310 E328 E346 E364 E382">
    <cfRule type="expression" dxfId="2560" priority="2781">
      <formula>IF(ISBLANK($H$3),0,SEARCH($H$3,$B310))</formula>
    </cfRule>
  </conditionalFormatting>
  <conditionalFormatting sqref="E310 E328 E346 E364 E382">
    <cfRule type="expression" dxfId="2559" priority="2782">
      <formula>IF(ISBLANK($H$3),0,SEARCH($H$3,$B310))</formula>
    </cfRule>
  </conditionalFormatting>
  <conditionalFormatting sqref="E310 E328 E346 E364 E382">
    <cfRule type="expression" dxfId="2558" priority="2783">
      <formula>IF(ISBLANK($H$3),0,SEARCH($H$3,$B310))</formula>
    </cfRule>
  </conditionalFormatting>
  <conditionalFormatting sqref="E310 E328 E346 E364 E382">
    <cfRule type="expression" dxfId="2557" priority="2784">
      <formula>IF(ISBLANK($H$3),0,SEARCH($H$3,$B310))</formula>
    </cfRule>
  </conditionalFormatting>
  <conditionalFormatting sqref="E310 E328 E346 E364 E382">
    <cfRule type="expression" dxfId="2556" priority="2785">
      <formula>IF(ISBLANK($H$3),0,SEARCH($H$3,$B310))</formula>
    </cfRule>
  </conditionalFormatting>
  <conditionalFormatting sqref="E310 E328 E346 E364 E382">
    <cfRule type="expression" dxfId="2555" priority="2786">
      <formula>IF(ISBLANK($H$3),0,SEARCH($H$3,$B310))</formula>
    </cfRule>
  </conditionalFormatting>
  <conditionalFormatting sqref="E310 E328 E346 E364 E382">
    <cfRule type="expression" dxfId="2554" priority="2787">
      <formula>IF(ISBLANK($H$3),0,SEARCH($H$3,$B310))</formula>
    </cfRule>
  </conditionalFormatting>
  <conditionalFormatting sqref="E310 E328 E346 E364 E382">
    <cfRule type="expression" dxfId="2553" priority="2788">
      <formula>IF(ISBLANK($H$3),0,SEARCH($H$3,$B310))</formula>
    </cfRule>
  </conditionalFormatting>
  <conditionalFormatting sqref="E310 E328 E346 E364 E382">
    <cfRule type="expression" dxfId="2552" priority="2789">
      <formula>IF(ISBLANK($H$3),0,SEARCH($H$3,$B310))</formula>
    </cfRule>
  </conditionalFormatting>
  <conditionalFormatting sqref="E310 E328 E346 E364 E382">
    <cfRule type="expression" dxfId="2551" priority="2790">
      <formula>IF(ISBLANK($H$3),0,SEARCH($H$3,$B310))</formula>
    </cfRule>
  </conditionalFormatting>
  <conditionalFormatting sqref="E310 E328 E346 E364 E382">
    <cfRule type="expression" dxfId="2550" priority="2791">
      <formula>IF(ISBLANK($H$3),0,SEARCH($H$3,$B310))</formula>
    </cfRule>
  </conditionalFormatting>
  <conditionalFormatting sqref="E310 E328 E346 E364 E382">
    <cfRule type="expression" dxfId="2549" priority="2792">
      <formula>IF(ISBLANK($H$3),0,SEARCH($H$3,$B310))</formula>
    </cfRule>
  </conditionalFormatting>
  <conditionalFormatting sqref="E310 E328 E346 E364 E382">
    <cfRule type="expression" dxfId="2548" priority="2793">
      <formula>IF(ISBLANK($H$3),0,SEARCH($H$3,$B310))</formula>
    </cfRule>
  </conditionalFormatting>
  <conditionalFormatting sqref="E310 E328 E346 E364 E382">
    <cfRule type="expression" dxfId="2547" priority="2794">
      <formula>IF(ISBLANK($H$3),0,SEARCH($H$3,$B310))</formula>
    </cfRule>
  </conditionalFormatting>
  <conditionalFormatting sqref="E310 E328 E346 E364 E382">
    <cfRule type="expression" dxfId="2546" priority="2795">
      <formula>IF(ISBLANK($H$3),0,SEARCH($H$3,$B310))</formula>
    </cfRule>
  </conditionalFormatting>
  <conditionalFormatting sqref="E310 E328 E346 E364 E382">
    <cfRule type="expression" dxfId="2545" priority="2796">
      <formula>IF(ISBLANK($H$3),0,SEARCH($H$3,$B310))</formula>
    </cfRule>
  </conditionalFormatting>
  <conditionalFormatting sqref="E310 E328 E346 E364 E382">
    <cfRule type="expression" dxfId="2544" priority="2797">
      <formula>IF(ISBLANK($H$3),0,SEARCH($H$3,$B310))</formula>
    </cfRule>
  </conditionalFormatting>
  <conditionalFormatting sqref="E310 E328 E346 E364 E382">
    <cfRule type="expression" dxfId="2543" priority="2798">
      <formula>IF(ISBLANK($H$3),0,SEARCH($H$3,$B310))</formula>
    </cfRule>
  </conditionalFormatting>
  <conditionalFormatting sqref="E310 E328 E346 E364 E382">
    <cfRule type="expression" dxfId="2542" priority="2799">
      <formula>IF(ISBLANK($H$3),0,SEARCH($H$3,$B310))</formula>
    </cfRule>
  </conditionalFormatting>
  <conditionalFormatting sqref="E310 E328 E346 E364 E382">
    <cfRule type="expression" dxfId="2541" priority="2800">
      <formula>IF(ISBLANK($H$3),0,SEARCH($H$3,$B310))</formula>
    </cfRule>
  </conditionalFormatting>
  <conditionalFormatting sqref="E310 E328 E346 E364 E382">
    <cfRule type="expression" dxfId="2540" priority="2801">
      <formula>IF(ISBLANK($H$3),0,SEARCH($H$3,$B310))</formula>
    </cfRule>
  </conditionalFormatting>
  <conditionalFormatting sqref="E310 E328 E346 E364 E382">
    <cfRule type="expression" dxfId="2539" priority="2802">
      <formula>IF(ISBLANK($H$3),0,SEARCH($H$3,$B310))</formula>
    </cfRule>
  </conditionalFormatting>
  <conditionalFormatting sqref="E310 E328 E346 E364 E382">
    <cfRule type="expression" dxfId="2538" priority="2803">
      <formula>IF(ISBLANK($H$3),0,SEARCH($H$3,$B310))</formula>
    </cfRule>
  </conditionalFormatting>
  <conditionalFormatting sqref="E310 E328 E346 E364 E382">
    <cfRule type="expression" dxfId="2537" priority="2804">
      <formula>IF(ISBLANK($H$3),0,SEARCH($H$3,$B310))</formula>
    </cfRule>
  </conditionalFormatting>
  <conditionalFormatting sqref="E310 E328 E346 E364 E382">
    <cfRule type="expression" dxfId="2536" priority="2805">
      <formula>IF(ISBLANK($H$3),0,SEARCH($H$3,$B310))</formula>
    </cfRule>
  </conditionalFormatting>
  <conditionalFormatting sqref="E310 E328 E346 E364 E382">
    <cfRule type="expression" dxfId="2535" priority="2806">
      <formula>IF(ISBLANK($H$3),0,SEARCH($H$3,$B310))</formula>
    </cfRule>
  </conditionalFormatting>
  <conditionalFormatting sqref="E310 E328 E346 E364 E382">
    <cfRule type="expression" dxfId="2534" priority="2807">
      <formula>IF(ISBLANK($H$3),0,SEARCH($H$3,$B310))</formula>
    </cfRule>
  </conditionalFormatting>
  <conditionalFormatting sqref="E310 E328 E346 E364 E382">
    <cfRule type="expression" dxfId="2533" priority="2808">
      <formula>IF(ISBLANK($H$3),0,SEARCH($H$3,$B310))</formula>
    </cfRule>
  </conditionalFormatting>
  <conditionalFormatting sqref="E310 E328 E346 E364 E382">
    <cfRule type="expression" dxfId="2532" priority="2809">
      <formula>IF(ISBLANK($H$3),0,SEARCH($H$3,$B310))</formula>
    </cfRule>
  </conditionalFormatting>
  <conditionalFormatting sqref="E310 E328 E346 E364 E382">
    <cfRule type="expression" dxfId="2531" priority="2810">
      <formula>IF(ISBLANK($H$3),0,SEARCH($H$3,$B310))</formula>
    </cfRule>
  </conditionalFormatting>
  <conditionalFormatting sqref="E310 E328 E346 E364 E382">
    <cfRule type="expression" dxfId="2530" priority="2811">
      <formula>IF(ISBLANK($H$3),0,SEARCH($H$3,$B310))</formula>
    </cfRule>
  </conditionalFormatting>
  <conditionalFormatting sqref="E310 E328 E346 E364 E382">
    <cfRule type="expression" dxfId="2529" priority="2812">
      <formula>IF(ISBLANK($H$3),0,SEARCH($H$3,$B310))</formula>
    </cfRule>
  </conditionalFormatting>
  <conditionalFormatting sqref="E310 E328 E346 E364 E382">
    <cfRule type="expression" dxfId="2528" priority="2813">
      <formula>IF(ISBLANK($H$3),0,SEARCH($H$3,$B310))</formula>
    </cfRule>
  </conditionalFormatting>
  <conditionalFormatting sqref="E310 E328 E346 E364 E382">
    <cfRule type="expression" dxfId="2527" priority="2814">
      <formula>IF(ISBLANK($H$3),0,SEARCH($H$3,$B310))</formula>
    </cfRule>
  </conditionalFormatting>
  <conditionalFormatting sqref="E310 E328 E346 E364 E382">
    <cfRule type="expression" dxfId="2526" priority="2815">
      <formula>IF(ISBLANK($H$3),0,SEARCH($H$3,$B310))</formula>
    </cfRule>
  </conditionalFormatting>
  <conditionalFormatting sqref="E310 E328 E346 E364 E382">
    <cfRule type="expression" dxfId="2525" priority="2816">
      <formula>IF(ISBLANK($H$3),0,SEARCH($H$3,$B310))</formula>
    </cfRule>
  </conditionalFormatting>
  <conditionalFormatting sqref="E310 E328 E346 E364 E382">
    <cfRule type="expression" dxfId="2524" priority="2817">
      <formula>IF(ISBLANK($H$3),0,SEARCH($H$3,$B310))</formula>
    </cfRule>
  </conditionalFormatting>
  <conditionalFormatting sqref="E310 E328 E346 E364 E382">
    <cfRule type="expression" dxfId="2523" priority="2818">
      <formula>IF(ISBLANK($H$3),0,SEARCH($H$3,$B310))</formula>
    </cfRule>
  </conditionalFormatting>
  <conditionalFormatting sqref="E310 E328 E346 E364 E382">
    <cfRule type="expression" dxfId="2522" priority="2819">
      <formula>IF(ISBLANK($H$3),0,SEARCH($H$3,$B310))</formula>
    </cfRule>
  </conditionalFormatting>
  <conditionalFormatting sqref="E310 E328 E346 E364 E382">
    <cfRule type="expression" dxfId="2521" priority="2820">
      <formula>IF(ISBLANK($H$3),0,SEARCH($H$3,$B310))</formula>
    </cfRule>
  </conditionalFormatting>
  <conditionalFormatting sqref="E310 E328 E346 E364 E382">
    <cfRule type="expression" dxfId="2520" priority="2821">
      <formula>IF(ISBLANK($H$3),0,SEARCH($H$3,$B310))</formula>
    </cfRule>
  </conditionalFormatting>
  <conditionalFormatting sqref="E310 E328 E346 E364 E382">
    <cfRule type="expression" dxfId="2519" priority="2822">
      <formula>IF(ISBLANK($H$3),0,SEARCH($H$3,$B310))</formula>
    </cfRule>
  </conditionalFormatting>
  <conditionalFormatting sqref="E310 E328 E346 E364 E382">
    <cfRule type="expression" dxfId="2518" priority="2823">
      <formula>IF(ISBLANK($H$3),0,SEARCH($H$3,$B310))</formula>
    </cfRule>
  </conditionalFormatting>
  <conditionalFormatting sqref="E310 E328 E346 E364 E382">
    <cfRule type="expression" dxfId="2517" priority="2824">
      <formula>IF(ISBLANK($H$3),0,SEARCH($H$3,$B310))</formula>
    </cfRule>
  </conditionalFormatting>
  <conditionalFormatting sqref="E310 E328 E346 E364 E382">
    <cfRule type="expression" dxfId="2516" priority="2825">
      <formula>IF(ISBLANK($H$3),0,SEARCH($H$3,$B310))</formula>
    </cfRule>
  </conditionalFormatting>
  <conditionalFormatting sqref="E310 E328 E346 E364 E382">
    <cfRule type="expression" dxfId="2515" priority="2826">
      <formula>IF(ISBLANK($H$3),0,SEARCH($H$3,$B310))</formula>
    </cfRule>
  </conditionalFormatting>
  <conditionalFormatting sqref="E310 E328 E346 E364 E382">
    <cfRule type="expression" dxfId="2514" priority="2827">
      <formula>IF(ISBLANK($H$3),0,SEARCH($H$3,$B310))</formula>
    </cfRule>
  </conditionalFormatting>
  <conditionalFormatting sqref="E310 E328 E346 E364 E382">
    <cfRule type="expression" dxfId="2513" priority="2828">
      <formula>IF(ISBLANK($H$3),0,SEARCH($H$3,$B310))</formula>
    </cfRule>
  </conditionalFormatting>
  <conditionalFormatting sqref="E310 E328 E346 E364 E382">
    <cfRule type="expression" dxfId="2512" priority="2829">
      <formula>IF(ISBLANK($H$3),0,SEARCH($H$3,$B310))</formula>
    </cfRule>
  </conditionalFormatting>
  <conditionalFormatting sqref="E310 E328 E346 E364 E382">
    <cfRule type="expression" dxfId="2511" priority="2830">
      <formula>IF(ISBLANK($H$3),0,SEARCH($H$3,$B310))</formula>
    </cfRule>
  </conditionalFormatting>
  <conditionalFormatting sqref="E310 E328 E346 E364 E382">
    <cfRule type="expression" dxfId="2510" priority="2831">
      <formula>IF(ISBLANK($H$3),0,SEARCH($H$3,$B310))</formula>
    </cfRule>
  </conditionalFormatting>
  <conditionalFormatting sqref="E310 E328 E346 E364 E382">
    <cfRule type="expression" dxfId="2509" priority="2832">
      <formula>IF(ISBLANK($H$3),0,SEARCH($H$3,$B310))</formula>
    </cfRule>
  </conditionalFormatting>
  <conditionalFormatting sqref="E310 E328 E346 E364 E382">
    <cfRule type="expression" dxfId="2508" priority="2833">
      <formula>IF(ISBLANK($H$3),0,SEARCH($H$3,$B310))</formula>
    </cfRule>
  </conditionalFormatting>
  <conditionalFormatting sqref="E310 E328 E346 E364 E382">
    <cfRule type="expression" dxfId="2507" priority="2834">
      <formula>IF(ISBLANK($H$3),0,SEARCH($H$3,$B310))</formula>
    </cfRule>
  </conditionalFormatting>
  <conditionalFormatting sqref="E310 E328 E346 E364 E382">
    <cfRule type="expression" dxfId="2506" priority="2835">
      <formula>IF(ISBLANK($H$3),0,SEARCH($H$3,$B310))</formula>
    </cfRule>
  </conditionalFormatting>
  <conditionalFormatting sqref="E310 E328 E346 E364 E382">
    <cfRule type="expression" dxfId="2505" priority="2836">
      <formula>IF(ISBLANK($H$3),0,SEARCH($H$3,$B310))</formula>
    </cfRule>
  </conditionalFormatting>
  <conditionalFormatting sqref="E310 E328 E346 E364 E382">
    <cfRule type="expression" dxfId="2504" priority="2837">
      <formula>IF(ISBLANK($H$3),0,SEARCH($H$3,$B310))</formula>
    </cfRule>
  </conditionalFormatting>
  <conditionalFormatting sqref="E310 E328 E346 E364 E382">
    <cfRule type="expression" dxfId="2503" priority="2838">
      <formula>IF(ISBLANK($H$3),0,SEARCH($H$3,$B310))</formula>
    </cfRule>
  </conditionalFormatting>
  <conditionalFormatting sqref="E310 E328 E346 E364 E382">
    <cfRule type="expression" dxfId="2502" priority="2839">
      <formula>IF(ISBLANK($H$3),0,SEARCH($H$3,$B310))</formula>
    </cfRule>
  </conditionalFormatting>
  <conditionalFormatting sqref="E310 E328 E346 E364 E382">
    <cfRule type="expression" dxfId="2501" priority="2840">
      <formula>IF(ISBLANK($H$3),0,SEARCH($H$3,$B310))</formula>
    </cfRule>
  </conditionalFormatting>
  <conditionalFormatting sqref="E310 E328 E346 E364 E382">
    <cfRule type="expression" dxfId="2500" priority="2841">
      <formula>IF(ISBLANK($H$3),0,SEARCH($H$3,$B310))</formula>
    </cfRule>
  </conditionalFormatting>
  <conditionalFormatting sqref="E310 E328 E346 E364 E382">
    <cfRule type="expression" dxfId="2499" priority="2842">
      <formula>IF(ISBLANK($H$3),0,SEARCH($H$3,$B310))</formula>
    </cfRule>
  </conditionalFormatting>
  <conditionalFormatting sqref="E310 E328 E346 E364 E382">
    <cfRule type="expression" dxfId="2498" priority="2843">
      <formula>IF(ISBLANK($H$3),0,SEARCH($H$3,$B310))</formula>
    </cfRule>
  </conditionalFormatting>
  <conditionalFormatting sqref="E310 E328 E346 E364 E382">
    <cfRule type="expression" dxfId="2497" priority="2844">
      <formula>IF(ISBLANK($H$3),0,SEARCH($H$3,$B310))</formula>
    </cfRule>
  </conditionalFormatting>
  <conditionalFormatting sqref="E310 E328 E346 E364 E382">
    <cfRule type="expression" dxfId="2496" priority="2845">
      <formula>IF(ISBLANK($H$3),0,SEARCH($H$3,$B310))</formula>
    </cfRule>
  </conditionalFormatting>
  <conditionalFormatting sqref="E310 E328 E346 E364 E382">
    <cfRule type="expression" dxfId="2495" priority="2846">
      <formula>IF(ISBLANK($H$3),0,SEARCH($H$3,$B310))</formula>
    </cfRule>
  </conditionalFormatting>
  <conditionalFormatting sqref="E310 E328 E346 E364 E382">
    <cfRule type="expression" dxfId="2494" priority="2847">
      <formula>IF(ISBLANK($H$3),0,SEARCH($H$3,$B310))</formula>
    </cfRule>
  </conditionalFormatting>
  <conditionalFormatting sqref="E310 E328 E346 E364 E382">
    <cfRule type="expression" dxfId="2493" priority="2848">
      <formula>IF(ISBLANK($H$3),0,SEARCH($H$3,$B310))</formula>
    </cfRule>
  </conditionalFormatting>
  <conditionalFormatting sqref="E310 E328 E346 E364 E382">
    <cfRule type="expression" dxfId="2492" priority="2849">
      <formula>IF(ISBLANK($H$3),0,SEARCH($H$3,$B310))</formula>
    </cfRule>
  </conditionalFormatting>
  <conditionalFormatting sqref="E310 E328 E346 E364 E382">
    <cfRule type="expression" dxfId="2491" priority="2850">
      <formula>IF(ISBLANK($H$3),0,SEARCH($H$3,$B310))</formula>
    </cfRule>
  </conditionalFormatting>
  <conditionalFormatting sqref="E310 E328 E346 E364 E382">
    <cfRule type="expression" dxfId="2490" priority="2851">
      <formula>IF(ISBLANK($H$3),0,SEARCH($H$3,$B310))</formula>
    </cfRule>
  </conditionalFormatting>
  <conditionalFormatting sqref="E310 E328 E346 E364 E382">
    <cfRule type="expression" dxfId="2489" priority="2852">
      <formula>IF(ISBLANK($H$3),0,SEARCH($H$3,$B310))</formula>
    </cfRule>
  </conditionalFormatting>
  <conditionalFormatting sqref="E310 E328 E346 E364 E382">
    <cfRule type="expression" dxfId="2488" priority="2853">
      <formula>IF(ISBLANK($H$3),0,SEARCH($H$3,$B310))</formula>
    </cfRule>
  </conditionalFormatting>
  <conditionalFormatting sqref="E310 E328 E346 E364 E382">
    <cfRule type="expression" dxfId="2487" priority="2854">
      <formula>IF(ISBLANK($H$3),0,SEARCH($H$3,$B310))</formula>
    </cfRule>
  </conditionalFormatting>
  <conditionalFormatting sqref="E310 E328 E346 E364 E382">
    <cfRule type="expression" dxfId="2486" priority="2855">
      <formula>IF(ISBLANK($H$3),0,SEARCH($H$3,$B310))</formula>
    </cfRule>
  </conditionalFormatting>
  <conditionalFormatting sqref="E310 E328 E346 E364 E382">
    <cfRule type="expression" dxfId="2485" priority="2856">
      <formula>IF(ISBLANK($H$3),0,SEARCH($H$3,$B310))</formula>
    </cfRule>
  </conditionalFormatting>
  <conditionalFormatting sqref="E310 E328 E346 E364 E382">
    <cfRule type="expression" dxfId="2484" priority="2857">
      <formula>IF(ISBLANK($H$3),0,SEARCH($H$3,$B310))</formula>
    </cfRule>
  </conditionalFormatting>
  <conditionalFormatting sqref="E310 E328 E346 E364 E382">
    <cfRule type="expression" dxfId="2483" priority="2858">
      <formula>IF(ISBLANK($H$3),0,SEARCH($H$3,$B310))</formula>
    </cfRule>
  </conditionalFormatting>
  <conditionalFormatting sqref="E310 E328 E346 E364 E382">
    <cfRule type="expression" dxfId="2482" priority="2859">
      <formula>IF(ISBLANK($H$3),0,SEARCH($H$3,$B310))</formula>
    </cfRule>
  </conditionalFormatting>
  <conditionalFormatting sqref="E310 E328 E346 E364 E382">
    <cfRule type="expression" dxfId="2481" priority="2860">
      <formula>IF(ISBLANK($H$3),0,SEARCH($H$3,$B310))</formula>
    </cfRule>
  </conditionalFormatting>
  <conditionalFormatting sqref="E310 E328 E346 E364 E382">
    <cfRule type="expression" dxfId="2480" priority="2861">
      <formula>IF(ISBLANK($H$3),0,SEARCH($H$3,$B310))</formula>
    </cfRule>
  </conditionalFormatting>
  <conditionalFormatting sqref="E310 E328 E346 E364 E382">
    <cfRule type="expression" dxfId="2479" priority="2862">
      <formula>IF(ISBLANK($H$3),0,SEARCH($H$3,$B310))</formula>
    </cfRule>
  </conditionalFormatting>
  <conditionalFormatting sqref="E310 E328 E346 E364 E382">
    <cfRule type="expression" dxfId="2478" priority="2863">
      <formula>IF(ISBLANK($H$3),0,SEARCH($H$3,$B310))</formula>
    </cfRule>
  </conditionalFormatting>
  <conditionalFormatting sqref="E310 E328 E346 E364 E382">
    <cfRule type="expression" dxfId="2477" priority="2864">
      <formula>IF(ISBLANK($H$3),0,SEARCH($H$3,$B310))</formula>
    </cfRule>
  </conditionalFormatting>
  <conditionalFormatting sqref="E310 E328 E346 E364 E382">
    <cfRule type="expression" dxfId="2476" priority="2865">
      <formula>IF(ISBLANK($H$3),0,SEARCH($H$3,$B310))</formula>
    </cfRule>
  </conditionalFormatting>
  <conditionalFormatting sqref="E310 E328 E346 E364 E382">
    <cfRule type="expression" dxfId="2475" priority="2866">
      <formula>IF(ISBLANK($H$3),0,SEARCH($H$3,$B310))</formula>
    </cfRule>
  </conditionalFormatting>
  <conditionalFormatting sqref="E310 E328 E346 E364 E382">
    <cfRule type="expression" dxfId="2474" priority="2867">
      <formula>IF(ISBLANK($H$3),0,SEARCH($H$3,$B310))</formula>
    </cfRule>
  </conditionalFormatting>
  <conditionalFormatting sqref="E310 E328 E346 E364 E382">
    <cfRule type="expression" dxfId="2473" priority="2868">
      <formula>IF(ISBLANK($H$3),0,SEARCH($H$3,$B310))</formula>
    </cfRule>
  </conditionalFormatting>
  <conditionalFormatting sqref="E310 E328 E346 E364 E382">
    <cfRule type="expression" dxfId="2472" priority="2869">
      <formula>IF(ISBLANK($H$3),0,SEARCH($H$3,$B310))</formula>
    </cfRule>
  </conditionalFormatting>
  <conditionalFormatting sqref="E310 E328 E346 E364 E382">
    <cfRule type="expression" dxfId="2471" priority="2870">
      <formula>IF(ISBLANK($H$3),0,SEARCH($H$3,$B310))</formula>
    </cfRule>
  </conditionalFormatting>
  <conditionalFormatting sqref="E310 E328 E346 E364 E382">
    <cfRule type="expression" dxfId="2470" priority="2871">
      <formula>IF(ISBLANK($H$3),0,SEARCH($H$3,$B310))</formula>
    </cfRule>
  </conditionalFormatting>
  <conditionalFormatting sqref="E310 E328 E346 E364 E382">
    <cfRule type="expression" dxfId="2469" priority="2872">
      <formula>IF(ISBLANK($H$3),0,SEARCH($H$3,$B310))</formula>
    </cfRule>
  </conditionalFormatting>
  <conditionalFormatting sqref="E310 E328 E346 E364 E382">
    <cfRule type="expression" dxfId="2468" priority="2873">
      <formula>IF(ISBLANK($H$3),0,SEARCH($H$3,$B310))</formula>
    </cfRule>
  </conditionalFormatting>
  <conditionalFormatting sqref="E310 E328 E346 E364 E382">
    <cfRule type="expression" dxfId="2467" priority="2874">
      <formula>IF(ISBLANK($H$3),0,SEARCH($H$3,$B310))</formula>
    </cfRule>
  </conditionalFormatting>
  <conditionalFormatting sqref="E310 E328 E346 E364 E382">
    <cfRule type="expression" dxfId="2466" priority="2875">
      <formula>IF(ISBLANK($H$3),0,SEARCH($H$3,$B310))</formula>
    </cfRule>
  </conditionalFormatting>
  <conditionalFormatting sqref="E310 E328 E346 E364 E382">
    <cfRule type="expression" dxfId="2465" priority="2876">
      <formula>IF(ISBLANK($H$3),0,SEARCH($H$3,$B310))</formula>
    </cfRule>
  </conditionalFormatting>
  <conditionalFormatting sqref="E310 E328 E346 E364 E382">
    <cfRule type="expression" dxfId="2464" priority="2877">
      <formula>IF(ISBLANK($H$3),0,SEARCH($H$3,$B310))</formula>
    </cfRule>
  </conditionalFormatting>
  <conditionalFormatting sqref="E310 E328 E346 E364 E382">
    <cfRule type="expression" dxfId="2463" priority="2878">
      <formula>IF(ISBLANK($H$3),0,SEARCH($H$3,$B310))</formula>
    </cfRule>
  </conditionalFormatting>
  <conditionalFormatting sqref="E310 E328 E346 E364 E382">
    <cfRule type="expression" dxfId="2462" priority="2879">
      <formula>IF(ISBLANK($H$3),0,SEARCH($H$3,$B310))</formula>
    </cfRule>
  </conditionalFormatting>
  <conditionalFormatting sqref="E310 E328 E346 E364 E382">
    <cfRule type="expression" dxfId="2461" priority="2880">
      <formula>IF(ISBLANK($H$3),0,SEARCH($H$3,$B310))</formula>
    </cfRule>
  </conditionalFormatting>
  <conditionalFormatting sqref="E310 E328 E346 E364 E382">
    <cfRule type="expression" dxfId="2460" priority="2881">
      <formula>IF(ISBLANK($H$3),0,SEARCH($H$3,$B310))</formula>
    </cfRule>
  </conditionalFormatting>
  <conditionalFormatting sqref="E310 E328 E346 E364 E382">
    <cfRule type="expression" dxfId="2459" priority="2882">
      <formula>IF(ISBLANK($H$3),0,SEARCH($H$3,$B310))</formula>
    </cfRule>
  </conditionalFormatting>
  <conditionalFormatting sqref="E310 E328 E346 E364 E382">
    <cfRule type="expression" dxfId="2458" priority="2883">
      <formula>IF(ISBLANK($H$3),0,SEARCH($H$3,$B310))</formula>
    </cfRule>
  </conditionalFormatting>
  <conditionalFormatting sqref="E310 E328 E346 E364 E382">
    <cfRule type="expression" dxfId="2457" priority="2884">
      <formula>IF(ISBLANK($H$3),0,SEARCH($H$3,$B310))</formula>
    </cfRule>
  </conditionalFormatting>
  <conditionalFormatting sqref="E310 E328 E346 E364 E382">
    <cfRule type="expression" dxfId="2456" priority="2885">
      <formula>IF(ISBLANK($H$3),0,SEARCH($H$3,$B310))</formula>
    </cfRule>
  </conditionalFormatting>
  <conditionalFormatting sqref="E310 E328 E346 E364 E382">
    <cfRule type="expression" dxfId="2455" priority="2886">
      <formula>IF(ISBLANK($H$3),0,SEARCH($H$3,$B310))</formula>
    </cfRule>
  </conditionalFormatting>
  <conditionalFormatting sqref="E310 E328 E346 E364 E382">
    <cfRule type="expression" dxfId="2454" priority="2887">
      <formula>IF(ISBLANK($H$3),0,SEARCH($H$3,$B310))</formula>
    </cfRule>
  </conditionalFormatting>
  <conditionalFormatting sqref="E310 E328 E346 E364 E382">
    <cfRule type="expression" dxfId="2453" priority="2888">
      <formula>IF(ISBLANK($H$3),0,SEARCH($H$3,$B310))</formula>
    </cfRule>
  </conditionalFormatting>
  <conditionalFormatting sqref="E310 E328 E346 E364 E382">
    <cfRule type="expression" dxfId="2452" priority="2889">
      <formula>IF(ISBLANK($H$3),0,SEARCH($H$3,$B310))</formula>
    </cfRule>
  </conditionalFormatting>
  <conditionalFormatting sqref="E310 E328 E346 E364 E382">
    <cfRule type="expression" dxfId="2451" priority="2890">
      <formula>IF(ISBLANK($H$3),0,SEARCH($H$3,$B310))</formula>
    </cfRule>
  </conditionalFormatting>
  <conditionalFormatting sqref="E310 E328 E346 E364 E382">
    <cfRule type="expression" dxfId="2450" priority="2891">
      <formula>IF(ISBLANK($H$3),0,SEARCH($H$3,$B310))</formula>
    </cfRule>
  </conditionalFormatting>
  <conditionalFormatting sqref="E310 E328 E346 E364 E382">
    <cfRule type="expression" dxfId="2449" priority="2892">
      <formula>IF(ISBLANK($H$3),0,SEARCH($H$3,$B310))</formula>
    </cfRule>
  </conditionalFormatting>
  <conditionalFormatting sqref="E310 E328 E346 E364 E382">
    <cfRule type="expression" dxfId="2448" priority="2893">
      <formula>IF(ISBLANK($H$3),0,SEARCH($H$3,$B310))</formula>
    </cfRule>
  </conditionalFormatting>
  <conditionalFormatting sqref="E310 E328 E346 E364 E382">
    <cfRule type="expression" dxfId="2447" priority="2894">
      <formula>IF(ISBLANK($H$3),0,SEARCH($H$3,$B310))</formula>
    </cfRule>
  </conditionalFormatting>
  <conditionalFormatting sqref="E310 E328 E346 E364 E382">
    <cfRule type="expression" dxfId="2446" priority="2895">
      <formula>IF(ISBLANK($H$3),0,SEARCH($H$3,$B310))</formula>
    </cfRule>
  </conditionalFormatting>
  <conditionalFormatting sqref="E310 E328 E346 E364 E382">
    <cfRule type="expression" dxfId="2445" priority="2896">
      <formula>IF(ISBLANK($H$3),0,SEARCH($H$3,$B310))</formula>
    </cfRule>
  </conditionalFormatting>
  <conditionalFormatting sqref="E310 E328 E346 E364 E382">
    <cfRule type="expression" dxfId="2444" priority="2897">
      <formula>IF(ISBLANK($H$3),0,SEARCH($H$3,$B310))</formula>
    </cfRule>
  </conditionalFormatting>
  <conditionalFormatting sqref="E310 E328 E346 E364 E382">
    <cfRule type="expression" dxfId="2443" priority="2898">
      <formula>IF(ISBLANK($H$3),0,SEARCH($H$3,$B310))</formula>
    </cfRule>
  </conditionalFormatting>
  <conditionalFormatting sqref="E310 E328 E346 E364 E382">
    <cfRule type="expression" dxfId="2442" priority="2899">
      <formula>IF(ISBLANK($H$3),0,SEARCH($H$3,$B310))</formula>
    </cfRule>
  </conditionalFormatting>
  <conditionalFormatting sqref="E310 E328 E346 E364 E382">
    <cfRule type="expression" dxfId="2441" priority="2900">
      <formula>IF(ISBLANK($H$3),0,SEARCH($H$3,$B310))</formula>
    </cfRule>
  </conditionalFormatting>
  <conditionalFormatting sqref="E310 E328 E346 E364 E382">
    <cfRule type="expression" dxfId="2440" priority="2901">
      <formula>IF(ISBLANK($H$3),0,SEARCH($H$3,$B310))</formula>
    </cfRule>
  </conditionalFormatting>
  <conditionalFormatting sqref="E310 E328 E346 E364 E382">
    <cfRule type="expression" dxfId="2439" priority="2902">
      <formula>IF(ISBLANK($H$3),0,SEARCH($H$3,$B310))</formula>
    </cfRule>
  </conditionalFormatting>
  <conditionalFormatting sqref="E310 E328 E346 E364 E382">
    <cfRule type="expression" dxfId="2438" priority="2903">
      <formula>IF(ISBLANK($H$3),0,SEARCH($H$3,$B310))</formula>
    </cfRule>
  </conditionalFormatting>
  <conditionalFormatting sqref="E310 E328 E346 E364 E382">
    <cfRule type="expression" dxfId="2437" priority="2904">
      <formula>IF(ISBLANK($H$3),0,SEARCH($H$3,$B310))</formula>
    </cfRule>
  </conditionalFormatting>
  <conditionalFormatting sqref="E310 E328 E346 E364 E382">
    <cfRule type="expression" dxfId="2436" priority="2905">
      <formula>IF(ISBLANK($H$3),0,SEARCH($H$3,$B310))</formula>
    </cfRule>
  </conditionalFormatting>
  <conditionalFormatting sqref="E310 E328 E346 E364 E382">
    <cfRule type="expression" dxfId="2435" priority="2906">
      <formula>IF(ISBLANK($H$3),0,SEARCH($H$3,$B310))</formula>
    </cfRule>
  </conditionalFormatting>
  <conditionalFormatting sqref="E310 E328 E346 E364 E382">
    <cfRule type="expression" dxfId="2434" priority="2907">
      <formula>IF(ISBLANK($H$3),0,SEARCH($H$3,$B310))</formula>
    </cfRule>
  </conditionalFormatting>
  <conditionalFormatting sqref="E310 E328 E346 E364 E382">
    <cfRule type="expression" dxfId="2433" priority="2908">
      <formula>IF(ISBLANK($H$3),0,SEARCH($H$3,$B310))</formula>
    </cfRule>
  </conditionalFormatting>
  <conditionalFormatting sqref="E310 E328 E346 E364 E382">
    <cfRule type="expression" dxfId="2432" priority="2909">
      <formula>IF(ISBLANK($H$3),0,SEARCH($H$3,$B310))</formula>
    </cfRule>
  </conditionalFormatting>
  <conditionalFormatting sqref="E310 E328 E346 E364 E382">
    <cfRule type="expression" dxfId="2431" priority="2910">
      <formula>IF(ISBLANK($H$3),0,SEARCH($H$3,$B310))</formula>
    </cfRule>
  </conditionalFormatting>
  <conditionalFormatting sqref="E310 E328 E346 E364 E382">
    <cfRule type="expression" dxfId="2430" priority="2911">
      <formula>IF(ISBLANK($H$3),0,SEARCH($H$3,$B310))</formula>
    </cfRule>
  </conditionalFormatting>
  <conditionalFormatting sqref="E310 E328 E346 E364 E382">
    <cfRule type="expression" dxfId="2429" priority="2912">
      <formula>IF(ISBLANK($H$3),0,SEARCH($H$3,$B310))</formula>
    </cfRule>
  </conditionalFormatting>
  <conditionalFormatting sqref="E310 E328 E346 E364 E382">
    <cfRule type="expression" dxfId="2428" priority="2913">
      <formula>IF(ISBLANK($H$3),0,SEARCH($H$3,$B310))</formula>
    </cfRule>
  </conditionalFormatting>
  <conditionalFormatting sqref="E310 E328 E346 E364 E382">
    <cfRule type="expression" dxfId="2427" priority="2914">
      <formula>IF(ISBLANK($H$3),0,SEARCH($H$3,$B310))</formula>
    </cfRule>
  </conditionalFormatting>
  <conditionalFormatting sqref="E310 E328 E346 E364 E382">
    <cfRule type="expression" dxfId="2426" priority="2915">
      <formula>IF(ISBLANK($H$3),0,SEARCH($H$3,$B310))</formula>
    </cfRule>
  </conditionalFormatting>
  <conditionalFormatting sqref="E310 E328 E346 E364 E382">
    <cfRule type="expression" dxfId="2425" priority="2916">
      <formula>IF(ISBLANK($H$3),0,SEARCH($H$3,$B310))</formula>
    </cfRule>
  </conditionalFormatting>
  <conditionalFormatting sqref="E310 E328 E346 E364 E382">
    <cfRule type="expression" dxfId="2424" priority="2917">
      <formula>IF(ISBLANK($H$3),0,SEARCH($H$3,$B310))</formula>
    </cfRule>
  </conditionalFormatting>
  <conditionalFormatting sqref="E310 E328 E346 E364 E382">
    <cfRule type="expression" dxfId="2423" priority="2918">
      <formula>IF(ISBLANK($H$3),0,SEARCH($H$3,$B310))</formula>
    </cfRule>
  </conditionalFormatting>
  <conditionalFormatting sqref="E310 E328 E346 E364 E382">
    <cfRule type="expression" dxfId="2422" priority="2919">
      <formula>IF(ISBLANK($H$3),0,SEARCH($H$3,$B310))</formula>
    </cfRule>
  </conditionalFormatting>
  <conditionalFormatting sqref="E310 E328 E346 E364 E382">
    <cfRule type="expression" dxfId="2421" priority="2920">
      <formula>IF(ISBLANK($H$3),0,SEARCH($H$3,$B310))</formula>
    </cfRule>
  </conditionalFormatting>
  <conditionalFormatting sqref="E310 E328 E346 E364 E382">
    <cfRule type="expression" dxfId="2420" priority="2921">
      <formula>IF(ISBLANK($H$3),0,SEARCH($H$3,$B310))</formula>
    </cfRule>
  </conditionalFormatting>
  <conditionalFormatting sqref="E310 E328 E346 E364 E382">
    <cfRule type="expression" dxfId="2419" priority="2922">
      <formula>IF(ISBLANK($H$3),0,SEARCH($H$3,$B310))</formula>
    </cfRule>
  </conditionalFormatting>
  <conditionalFormatting sqref="E310 E328 E346 E364 E382">
    <cfRule type="expression" dxfId="2418" priority="2923">
      <formula>IF(ISBLANK($H$3),0,SEARCH($H$3,$B310))</formula>
    </cfRule>
  </conditionalFormatting>
  <conditionalFormatting sqref="E310 E328 E346 E364 E382">
    <cfRule type="expression" dxfId="2417" priority="2924">
      <formula>IF(ISBLANK($H$3),0,SEARCH($H$3,$B310))</formula>
    </cfRule>
  </conditionalFormatting>
  <conditionalFormatting sqref="E310 E328 E346 E364 E382">
    <cfRule type="expression" dxfId="2416" priority="2925">
      <formula>IF(ISBLANK($H$3),0,SEARCH($H$3,$B310))</formula>
    </cfRule>
  </conditionalFormatting>
  <conditionalFormatting sqref="E310 E328 E346 E364 E382">
    <cfRule type="expression" dxfId="2415" priority="2926">
      <formula>IF(ISBLANK($H$3),0,SEARCH($H$3,$B310))</formula>
    </cfRule>
  </conditionalFormatting>
  <conditionalFormatting sqref="E310 E328 E346 E364 E382">
    <cfRule type="expression" dxfId="2414" priority="2927">
      <formula>IF(ISBLANK($H$3),0,SEARCH($H$3,$B310))</formula>
    </cfRule>
  </conditionalFormatting>
  <conditionalFormatting sqref="E310 E328 E346 E364 E382">
    <cfRule type="expression" dxfId="2413" priority="2928">
      <formula>IF(ISBLANK($H$3),0,SEARCH($H$3,$B310))</formula>
    </cfRule>
  </conditionalFormatting>
  <conditionalFormatting sqref="E310 E328 E346 E364 E382">
    <cfRule type="expression" dxfId="2412" priority="2929">
      <formula>IF(ISBLANK($H$3),0,SEARCH($H$3,$B310))</formula>
    </cfRule>
  </conditionalFormatting>
  <conditionalFormatting sqref="E310 E328 E346 E364 E382">
    <cfRule type="expression" dxfId="2411" priority="2930">
      <formula>IF(ISBLANK($H$3),0,SEARCH($H$3,$B310))</formula>
    </cfRule>
  </conditionalFormatting>
  <conditionalFormatting sqref="E310 E328 E346 E364 E382">
    <cfRule type="expression" dxfId="2410" priority="2931">
      <formula>IF(ISBLANK($H$3),0,SEARCH($H$3,$B310))</formula>
    </cfRule>
  </conditionalFormatting>
  <conditionalFormatting sqref="E310 E328 E346 E364 E382">
    <cfRule type="expression" dxfId="2409" priority="2932">
      <formula>IF(ISBLANK($H$3),0,SEARCH($H$3,$B310))</formula>
    </cfRule>
  </conditionalFormatting>
  <conditionalFormatting sqref="E310 E328 E346 E364 E382">
    <cfRule type="expression" dxfId="2408" priority="2933">
      <formula>IF(ISBLANK($H$3),0,SEARCH($H$3,$B310))</formula>
    </cfRule>
  </conditionalFormatting>
  <conditionalFormatting sqref="E310 E328 E346 E364 E382">
    <cfRule type="expression" dxfId="2407" priority="2934">
      <formula>IF(ISBLANK($H$3),0,SEARCH($H$3,$B310))</formula>
    </cfRule>
  </conditionalFormatting>
  <conditionalFormatting sqref="E310 E328 E346 E364 E382">
    <cfRule type="expression" dxfId="2406" priority="2935">
      <formula>IF(ISBLANK($H$3),0,SEARCH($H$3,$B310))</formula>
    </cfRule>
  </conditionalFormatting>
  <conditionalFormatting sqref="E310 E328 E346 E364 E382">
    <cfRule type="expression" dxfId="2405" priority="2936">
      <formula>IF(ISBLANK($H$3),0,SEARCH($H$3,$B310))</formula>
    </cfRule>
  </conditionalFormatting>
  <conditionalFormatting sqref="E310 E328 E346 E364 E382">
    <cfRule type="expression" dxfId="2404" priority="2937">
      <formula>IF(ISBLANK($H$3),0,SEARCH($H$3,$B310))</formula>
    </cfRule>
  </conditionalFormatting>
  <conditionalFormatting sqref="E310 E328 E346 E364 E382">
    <cfRule type="expression" dxfId="2403" priority="2938">
      <formula>IF(ISBLANK($H$3),0,SEARCH($H$3,$B310))</formula>
    </cfRule>
  </conditionalFormatting>
  <conditionalFormatting sqref="E310 E328 E346 E364 E382">
    <cfRule type="expression" dxfId="2402" priority="2939">
      <formula>IF(ISBLANK($H$3),0,SEARCH($H$3,$B310))</formula>
    </cfRule>
  </conditionalFormatting>
  <conditionalFormatting sqref="E310 E328 E346 E364 E382">
    <cfRule type="expression" dxfId="2401" priority="2940">
      <formula>IF(ISBLANK($H$3),0,SEARCH($H$3,$B310))</formula>
    </cfRule>
  </conditionalFormatting>
  <conditionalFormatting sqref="E310 E328 E346 E364 E382">
    <cfRule type="expression" dxfId="2400" priority="2941">
      <formula>IF(ISBLANK($H$3),0,SEARCH($H$3,$B310))</formula>
    </cfRule>
  </conditionalFormatting>
  <conditionalFormatting sqref="E310 E328 E346 E364 E382">
    <cfRule type="expression" dxfId="2399" priority="2942">
      <formula>IF(ISBLANK($H$3),0,SEARCH($H$3,$B310))</formula>
    </cfRule>
  </conditionalFormatting>
  <conditionalFormatting sqref="E310 E328 E346 E364 E382">
    <cfRule type="expression" dxfId="2398" priority="2943">
      <formula>IF(ISBLANK($H$3),0,SEARCH($H$3,$B310))</formula>
    </cfRule>
  </conditionalFormatting>
  <conditionalFormatting sqref="E310 E328 E346 E364 E382">
    <cfRule type="expression" dxfId="2397" priority="2944">
      <formula>IF(ISBLANK($H$3),0,SEARCH($H$3,$B310))</formula>
    </cfRule>
  </conditionalFormatting>
  <conditionalFormatting sqref="E310 E328 E346 E364 E382">
    <cfRule type="expression" dxfId="2396" priority="2945">
      <formula>IF(ISBLANK($H$3),0,SEARCH($H$3,$B310))</formula>
    </cfRule>
  </conditionalFormatting>
  <conditionalFormatting sqref="E310 E328 E346 E364 E382">
    <cfRule type="expression" dxfId="2395" priority="2946">
      <formula>IF(ISBLANK($H$3),0,SEARCH($H$3,$B310))</formula>
    </cfRule>
  </conditionalFormatting>
  <conditionalFormatting sqref="E310 E328 E346 E364 E382">
    <cfRule type="expression" dxfId="2394" priority="2947">
      <formula>IF(ISBLANK($H$3),0,SEARCH($H$3,$B310))</formula>
    </cfRule>
  </conditionalFormatting>
  <conditionalFormatting sqref="E310 E328 E346 E364 E382">
    <cfRule type="expression" dxfId="2393" priority="2948">
      <formula>IF(ISBLANK($H$3),0,SEARCH($H$3,$B310))</formula>
    </cfRule>
  </conditionalFormatting>
  <conditionalFormatting sqref="E310 E328 E346 E364 E382">
    <cfRule type="expression" dxfId="2392" priority="2949">
      <formula>IF(ISBLANK($H$3),0,SEARCH($H$3,$B310))</formula>
    </cfRule>
  </conditionalFormatting>
  <conditionalFormatting sqref="E310 E328 E346 E364 E382">
    <cfRule type="expression" dxfId="2391" priority="2950">
      <formula>IF(ISBLANK($H$3),0,SEARCH($H$3,$B310))</formula>
    </cfRule>
  </conditionalFormatting>
  <conditionalFormatting sqref="E310 E328 E346 E364 E382">
    <cfRule type="expression" dxfId="2390" priority="2951">
      <formula>IF(ISBLANK($H$3),0,SEARCH($H$3,$B310))</formula>
    </cfRule>
  </conditionalFormatting>
  <conditionalFormatting sqref="E310 E328 E346 E364 E382">
    <cfRule type="expression" dxfId="2389" priority="2952">
      <formula>IF(ISBLANK($H$3),0,SEARCH($H$3,$B310))</formula>
    </cfRule>
  </conditionalFormatting>
  <conditionalFormatting sqref="E310 E328 E346 E364 E382">
    <cfRule type="expression" dxfId="2388" priority="2953">
      <formula>IF(ISBLANK($H$3),0,SEARCH($H$3,$B310))</formula>
    </cfRule>
  </conditionalFormatting>
  <conditionalFormatting sqref="E310 E328 E346 E364 E382">
    <cfRule type="expression" dxfId="2387" priority="2954">
      <formula>IF(ISBLANK($H$3),0,SEARCH($H$3,$B310))</formula>
    </cfRule>
  </conditionalFormatting>
  <conditionalFormatting sqref="E310 E328 E346 E364 E382">
    <cfRule type="expression" dxfId="2386" priority="2955">
      <formula>IF(ISBLANK($H$3),0,SEARCH($H$3,$B310))</formula>
    </cfRule>
  </conditionalFormatting>
  <conditionalFormatting sqref="E310 E328 E346 E364 E382">
    <cfRule type="expression" dxfId="2385" priority="2956">
      <formula>IF(ISBLANK($H$3),0,SEARCH($H$3,$B310))</formula>
    </cfRule>
  </conditionalFormatting>
  <conditionalFormatting sqref="E310 E328 E346 E364 E382">
    <cfRule type="expression" dxfId="2384" priority="2957">
      <formula>IF(ISBLANK($H$3),0,SEARCH($H$3,$B310))</formula>
    </cfRule>
  </conditionalFormatting>
  <conditionalFormatting sqref="E310 E328 E346 E364 E382">
    <cfRule type="expression" dxfId="2383" priority="2958">
      <formula>IF(ISBLANK($H$3),0,SEARCH($H$3,$B310))</formula>
    </cfRule>
  </conditionalFormatting>
  <conditionalFormatting sqref="E310 E328 E346 E364 E382">
    <cfRule type="expression" dxfId="2382" priority="2959">
      <formula>IF(ISBLANK($H$3),0,SEARCH($H$3,$B310))</formula>
    </cfRule>
  </conditionalFormatting>
  <conditionalFormatting sqref="E310 E328 E346 E364 E382">
    <cfRule type="expression" dxfId="2381" priority="2960">
      <formula>IF(ISBLANK($H$3),0,SEARCH($H$3,$B310))</formula>
    </cfRule>
  </conditionalFormatting>
  <conditionalFormatting sqref="E310 E328 E346 E364 E382">
    <cfRule type="expression" dxfId="2380" priority="2961">
      <formula>IF(ISBLANK($H$3),0,SEARCH($H$3,$B310))</formula>
    </cfRule>
  </conditionalFormatting>
  <conditionalFormatting sqref="E310 E328 E346 E364 E382">
    <cfRule type="expression" dxfId="2379" priority="2962">
      <formula>IF(ISBLANK($H$3),0,SEARCH($H$3,$B310))</formula>
    </cfRule>
  </conditionalFormatting>
  <conditionalFormatting sqref="E310 E328 E346 E364 E382">
    <cfRule type="expression" dxfId="2378" priority="2963">
      <formula>IF(ISBLANK($H$3),0,SEARCH($H$3,$B310))</formula>
    </cfRule>
  </conditionalFormatting>
  <conditionalFormatting sqref="E310 E328 E346 E364 E382">
    <cfRule type="expression" dxfId="2377" priority="2964">
      <formula>IF(ISBLANK($H$3),0,SEARCH($H$3,$B310))</formula>
    </cfRule>
  </conditionalFormatting>
  <conditionalFormatting sqref="E310 E328 E346 E364 E382">
    <cfRule type="expression" dxfId="2376" priority="2965">
      <formula>IF(ISBLANK($H$3),0,SEARCH($H$3,$B310))</formula>
    </cfRule>
  </conditionalFormatting>
  <conditionalFormatting sqref="E310 E328 E346 E364 E382">
    <cfRule type="expression" dxfId="2375" priority="2966">
      <formula>IF(ISBLANK($H$3),0,SEARCH($H$3,$B310))</formula>
    </cfRule>
  </conditionalFormatting>
  <conditionalFormatting sqref="E310 E328 E346 E364 E382">
    <cfRule type="expression" dxfId="2374" priority="2967">
      <formula>IF(ISBLANK($H$3),0,SEARCH($H$3,$B310))</formula>
    </cfRule>
  </conditionalFormatting>
  <conditionalFormatting sqref="E310 E328 E346 E364 E382">
    <cfRule type="expression" dxfId="2373" priority="2968">
      <formula>IF(ISBLANK($H$3),0,SEARCH($H$3,$B310))</formula>
    </cfRule>
  </conditionalFormatting>
  <conditionalFormatting sqref="E310 E328 E346 E364 E382">
    <cfRule type="expression" dxfId="2372" priority="2969">
      <formula>IF(ISBLANK($H$3),0,SEARCH($H$3,$B310))</formula>
    </cfRule>
  </conditionalFormatting>
  <conditionalFormatting sqref="E310 E328 E346 E364 E382">
    <cfRule type="expression" dxfId="2371" priority="2970">
      <formula>IF(ISBLANK($H$3),0,SEARCH($H$3,$B310))</formula>
    </cfRule>
  </conditionalFormatting>
  <conditionalFormatting sqref="E310 E328 E346 E364 E382">
    <cfRule type="expression" dxfId="2370" priority="2971">
      <formula>IF(ISBLANK($H$3),0,SEARCH($H$3,$B310))</formula>
    </cfRule>
  </conditionalFormatting>
  <conditionalFormatting sqref="E310 E328 E346 E364 E382">
    <cfRule type="expression" dxfId="2369" priority="2972">
      <formula>IF(ISBLANK($H$3),0,SEARCH($H$3,$B310))</formula>
    </cfRule>
  </conditionalFormatting>
  <conditionalFormatting sqref="E310 E328 E346 E364 E382">
    <cfRule type="expression" dxfId="2368" priority="2973">
      <formula>IF(ISBLANK($H$3),0,SEARCH($H$3,$B310))</formula>
    </cfRule>
  </conditionalFormatting>
  <conditionalFormatting sqref="E310 E328 E346 E364 E382">
    <cfRule type="expression" dxfId="2367" priority="2974">
      <formula>IF(ISBLANK($H$3),0,SEARCH($H$3,$B310))</formula>
    </cfRule>
  </conditionalFormatting>
  <conditionalFormatting sqref="E310 E328 E346 E364 E382">
    <cfRule type="expression" dxfId="2366" priority="2975">
      <formula>IF(ISBLANK($H$3),0,SEARCH($H$3,$B310))</formula>
    </cfRule>
  </conditionalFormatting>
  <conditionalFormatting sqref="E310 E328 E346 E364 E382">
    <cfRule type="expression" dxfId="2365" priority="2976">
      <formula>IF(ISBLANK($H$3),0,SEARCH($H$3,$B310))</formula>
    </cfRule>
  </conditionalFormatting>
  <conditionalFormatting sqref="E310 E328 E346 E364 E382">
    <cfRule type="expression" dxfId="2364" priority="2977">
      <formula>IF(ISBLANK($H$3),0,SEARCH($H$3,$B310))</formula>
    </cfRule>
  </conditionalFormatting>
  <conditionalFormatting sqref="E310 E328 E346 E364 E382">
    <cfRule type="expression" dxfId="2363" priority="2978">
      <formula>IF(ISBLANK($H$3),0,SEARCH($H$3,$B310))</formula>
    </cfRule>
  </conditionalFormatting>
  <conditionalFormatting sqref="E310 E328 E346 E364 E382">
    <cfRule type="expression" dxfId="2362" priority="2979">
      <formula>IF(ISBLANK($H$3),0,SEARCH($H$3,$B310))</formula>
    </cfRule>
  </conditionalFormatting>
  <conditionalFormatting sqref="E310 E328 E346 E364 E382">
    <cfRule type="expression" dxfId="2361" priority="2980">
      <formula>IF(ISBLANK($H$3),0,SEARCH($H$3,$B310))</formula>
    </cfRule>
  </conditionalFormatting>
  <conditionalFormatting sqref="E310 E328 E346 E364 E382">
    <cfRule type="expression" dxfId="2360" priority="2981">
      <formula>IF(ISBLANK($H$3),0,SEARCH($H$3,$B310))</formula>
    </cfRule>
  </conditionalFormatting>
  <conditionalFormatting sqref="E310 E328 E346 E364 E382">
    <cfRule type="expression" dxfId="2359" priority="2982">
      <formula>IF(ISBLANK($H$3),0,SEARCH($H$3,$B310))</formula>
    </cfRule>
  </conditionalFormatting>
  <conditionalFormatting sqref="E310 E328 E346 E364 E382">
    <cfRule type="expression" dxfId="2358" priority="2983">
      <formula>IF(ISBLANK($H$3),0,SEARCH($H$3,$B310))</formula>
    </cfRule>
  </conditionalFormatting>
  <conditionalFormatting sqref="E310 E328 E346 E364 E382">
    <cfRule type="expression" dxfId="2357" priority="2984">
      <formula>IF(ISBLANK($H$3),0,SEARCH($H$3,$B310))</formula>
    </cfRule>
  </conditionalFormatting>
  <conditionalFormatting sqref="E310 E328 E346 E364 E382">
    <cfRule type="expression" dxfId="2356" priority="2985">
      <formula>IF(ISBLANK($H$3),0,SEARCH($H$3,$B310))</formula>
    </cfRule>
  </conditionalFormatting>
  <conditionalFormatting sqref="E310 E328 E346 E364 E382">
    <cfRule type="expression" dxfId="2355" priority="2986">
      <formula>IF(ISBLANK($H$3),0,SEARCH($H$3,$B310))</formula>
    </cfRule>
  </conditionalFormatting>
  <conditionalFormatting sqref="E310 E328 E346 E364 E382">
    <cfRule type="expression" dxfId="2354" priority="2987">
      <formula>IF(ISBLANK($H$3),0,SEARCH($H$3,$B310))</formula>
    </cfRule>
  </conditionalFormatting>
  <conditionalFormatting sqref="E310 E328 E346 E364 E382">
    <cfRule type="expression" dxfId="2353" priority="2988">
      <formula>IF(ISBLANK($H$3),0,SEARCH($H$3,$B310))</formula>
    </cfRule>
  </conditionalFormatting>
  <conditionalFormatting sqref="E310 E328 E346 E364 E382">
    <cfRule type="expression" dxfId="2352" priority="2989">
      <formula>IF(ISBLANK($H$3),0,SEARCH($H$3,$B310))</formula>
    </cfRule>
  </conditionalFormatting>
  <conditionalFormatting sqref="E310 E328 E346 E364 E382">
    <cfRule type="expression" dxfId="2351" priority="2990">
      <formula>IF(ISBLANK($H$3),0,SEARCH($H$3,$B310))</formula>
    </cfRule>
  </conditionalFormatting>
  <conditionalFormatting sqref="E310 E328 E346 E364 E382">
    <cfRule type="expression" dxfId="2350" priority="2991">
      <formula>IF(ISBLANK($H$3),0,SEARCH($H$3,$B310))</formula>
    </cfRule>
  </conditionalFormatting>
  <conditionalFormatting sqref="E310 E328 E346 E364 E382">
    <cfRule type="expression" dxfId="2349" priority="2992">
      <formula>IF(ISBLANK($H$3),0,SEARCH($H$3,$B310))</formula>
    </cfRule>
  </conditionalFormatting>
  <conditionalFormatting sqref="E310 E328 E346 E364 E382">
    <cfRule type="expression" dxfId="2348" priority="2993">
      <formula>IF(ISBLANK($H$3),0,SEARCH($H$3,$B310))</formula>
    </cfRule>
  </conditionalFormatting>
  <conditionalFormatting sqref="E310 E328 E346 E364 E382">
    <cfRule type="expression" dxfId="2347" priority="2994">
      <formula>IF(ISBLANK($H$3),0,SEARCH($H$3,$B310))</formula>
    </cfRule>
  </conditionalFormatting>
  <conditionalFormatting sqref="E310 E328 E346 E364 E382">
    <cfRule type="expression" dxfId="2346" priority="2995">
      <formula>IF(ISBLANK($H$3),0,SEARCH($H$3,$B310))</formula>
    </cfRule>
  </conditionalFormatting>
  <conditionalFormatting sqref="E310 E328 E346 E364 E382">
    <cfRule type="expression" dxfId="2345" priority="2996">
      <formula>IF(ISBLANK($H$3),0,SEARCH($H$3,$B310))</formula>
    </cfRule>
  </conditionalFormatting>
  <conditionalFormatting sqref="E310 E328 E346 E364 E382">
    <cfRule type="expression" dxfId="2344" priority="2997">
      <formula>IF(ISBLANK($H$3),0,SEARCH($H$3,$B310))</formula>
    </cfRule>
  </conditionalFormatting>
  <conditionalFormatting sqref="E310 E328 E346 E364 E382">
    <cfRule type="expression" dxfId="2343" priority="2998">
      <formula>IF(ISBLANK($H$3),0,SEARCH($H$3,$B310))</formula>
    </cfRule>
  </conditionalFormatting>
  <conditionalFormatting sqref="E310 E328 E346 E364 E382">
    <cfRule type="expression" dxfId="2342" priority="2999">
      <formula>IF(ISBLANK($H$3),0,SEARCH($H$3,$B310))</formula>
    </cfRule>
  </conditionalFormatting>
  <conditionalFormatting sqref="E310 E328 E346 E364 E382">
    <cfRule type="expression" dxfId="2341" priority="3000">
      <formula>IF(ISBLANK($H$3),0,SEARCH($H$3,$B310))</formula>
    </cfRule>
  </conditionalFormatting>
  <conditionalFormatting sqref="E310 E328 E346 E364 E382">
    <cfRule type="expression" dxfId="2340" priority="3001">
      <formula>IF(ISBLANK($H$3),0,SEARCH($H$3,$B310))</formula>
    </cfRule>
  </conditionalFormatting>
  <conditionalFormatting sqref="E310 E328 E346 E364 E382">
    <cfRule type="expression" dxfId="2339" priority="3002">
      <formula>IF(ISBLANK($H$3),0,SEARCH($H$3,$B310))</formula>
    </cfRule>
  </conditionalFormatting>
  <conditionalFormatting sqref="E310 E328 E346 E364 E382">
    <cfRule type="expression" dxfId="2338" priority="3003">
      <formula>IF(ISBLANK($H$3),0,SEARCH($H$3,$B310))</formula>
    </cfRule>
  </conditionalFormatting>
  <conditionalFormatting sqref="E310 E328 E346 E364 E382">
    <cfRule type="expression" dxfId="2337" priority="3004">
      <formula>IF(ISBLANK($H$3),0,SEARCH($H$3,$B310))</formula>
    </cfRule>
  </conditionalFormatting>
  <conditionalFormatting sqref="E310 E328 E346 E364 E382">
    <cfRule type="expression" dxfId="2336" priority="3005">
      <formula>IF(ISBLANK($H$3),0,SEARCH($H$3,$B310))</formula>
    </cfRule>
  </conditionalFormatting>
  <conditionalFormatting sqref="E310 E328 E346 E364 E382">
    <cfRule type="expression" dxfId="2335" priority="3006">
      <formula>IF(ISBLANK($H$3),0,SEARCH($H$3,$B310))</formula>
    </cfRule>
  </conditionalFormatting>
  <conditionalFormatting sqref="E310 E328 E346 E364 E382">
    <cfRule type="expression" dxfId="2334" priority="3007">
      <formula>IF(ISBLANK($H$3),0,SEARCH($H$3,$B310))</formula>
    </cfRule>
  </conditionalFormatting>
  <conditionalFormatting sqref="E310 E328 E346 E364 E382">
    <cfRule type="expression" dxfId="2333" priority="3008">
      <formula>IF(ISBLANK($H$3),0,SEARCH($H$3,$B310))</formula>
    </cfRule>
  </conditionalFormatting>
  <conditionalFormatting sqref="E310 E328 E346 E364 E382">
    <cfRule type="expression" dxfId="2332" priority="3009">
      <formula>IF(ISBLANK($H$3),0,SEARCH($H$3,$B310))</formula>
    </cfRule>
  </conditionalFormatting>
  <conditionalFormatting sqref="E310 E328 E346 E364 E382">
    <cfRule type="expression" dxfId="2331" priority="3010">
      <formula>IF(ISBLANK($H$3),0,SEARCH($H$3,$B310))</formula>
    </cfRule>
  </conditionalFormatting>
  <conditionalFormatting sqref="E310 E328 E346 E364 E382">
    <cfRule type="expression" dxfId="2330" priority="3011">
      <formula>IF(ISBLANK($H$3),0,SEARCH($H$3,$B310))</formula>
    </cfRule>
  </conditionalFormatting>
  <conditionalFormatting sqref="E310 E328 E346 E364 E382">
    <cfRule type="expression" dxfId="2329" priority="3012">
      <formula>IF(ISBLANK($H$3),0,SEARCH($H$3,$B310))</formula>
    </cfRule>
  </conditionalFormatting>
  <conditionalFormatting sqref="E310 E328 E346 E364 E382">
    <cfRule type="expression" dxfId="2328" priority="3013">
      <formula>IF(ISBLANK($H$3),0,SEARCH($H$3,$B310))</formula>
    </cfRule>
  </conditionalFormatting>
  <conditionalFormatting sqref="E310 E328 E346 E364 E382">
    <cfRule type="expression" dxfId="2327" priority="3014">
      <formula>IF(ISBLANK($H$3),0,SEARCH($H$3,$B310))</formula>
    </cfRule>
  </conditionalFormatting>
  <conditionalFormatting sqref="E310 E328 E346 E364 E382">
    <cfRule type="expression" dxfId="2326" priority="3015">
      <formula>IF(ISBLANK($H$3),0,SEARCH($H$3,$B310))</formula>
    </cfRule>
  </conditionalFormatting>
  <conditionalFormatting sqref="E310 E328 E346 E364 E382">
    <cfRule type="expression" dxfId="2325" priority="3016">
      <formula>IF(ISBLANK($H$3),0,SEARCH($H$3,$B310))</formula>
    </cfRule>
  </conditionalFormatting>
  <conditionalFormatting sqref="E310 E328 E346 E364 E382">
    <cfRule type="expression" dxfId="2324" priority="3017">
      <formula>IF(ISBLANK($H$3),0,SEARCH($H$3,$B310))</formula>
    </cfRule>
  </conditionalFormatting>
  <conditionalFormatting sqref="E310 E328 E346 E364 E382">
    <cfRule type="expression" dxfId="2323" priority="3018">
      <formula>IF(ISBLANK($H$3),0,SEARCH($H$3,$B310))</formula>
    </cfRule>
  </conditionalFormatting>
  <conditionalFormatting sqref="E310 E328 E346 E364 E382">
    <cfRule type="expression" dxfId="2322" priority="3019">
      <formula>IF(ISBLANK($H$3),0,SEARCH($H$3,$B310))</formula>
    </cfRule>
  </conditionalFormatting>
  <conditionalFormatting sqref="E310 E328 E346 E364 E382">
    <cfRule type="expression" dxfId="2321" priority="3020">
      <formula>IF(ISBLANK($H$3),0,SEARCH($H$3,$B310))</formula>
    </cfRule>
  </conditionalFormatting>
  <conditionalFormatting sqref="E310 E328 E346 E364 E382">
    <cfRule type="expression" dxfId="2320" priority="3021">
      <formula>IF(ISBLANK($H$3),0,SEARCH($H$3,$B310))</formula>
    </cfRule>
  </conditionalFormatting>
  <conditionalFormatting sqref="E310 E328 E346 E364 E382">
    <cfRule type="expression" dxfId="2319" priority="3022">
      <formula>IF(ISBLANK($H$3),0,SEARCH($H$3,$B310))</formula>
    </cfRule>
  </conditionalFormatting>
  <conditionalFormatting sqref="E310 E328 E346 E364 E382">
    <cfRule type="expression" dxfId="2318" priority="3023">
      <formula>IF(ISBLANK($H$3),0,SEARCH($H$3,$B310))</formula>
    </cfRule>
  </conditionalFormatting>
  <conditionalFormatting sqref="E310 E328 E346 E364 E382">
    <cfRule type="expression" dxfId="2317" priority="3024">
      <formula>IF(ISBLANK($H$3),0,SEARCH($H$3,$B310))</formula>
    </cfRule>
  </conditionalFormatting>
  <conditionalFormatting sqref="E310 E328 E346 E364 E382">
    <cfRule type="expression" dxfId="2316" priority="3025">
      <formula>IF(ISBLANK($H$3),0,SEARCH($H$3,$B310))</formula>
    </cfRule>
  </conditionalFormatting>
  <conditionalFormatting sqref="E310 E328 E346 E364 E382">
    <cfRule type="expression" dxfId="2315" priority="3026">
      <formula>IF(ISBLANK($H$3),0,SEARCH($H$3,$B310))</formula>
    </cfRule>
  </conditionalFormatting>
  <conditionalFormatting sqref="H310">
    <cfRule type="expression" dxfId="2314" priority="3027">
      <formula>IF(ISBLANK($H$3),0,SEARCH($H$3,#REF!))</formula>
    </cfRule>
  </conditionalFormatting>
  <conditionalFormatting sqref="H310">
    <cfRule type="expression" dxfId="2313" priority="3028">
      <formula>IF(ISBLANK($H$3),0,SEARCH($H$3,#REF!))</formula>
    </cfRule>
  </conditionalFormatting>
  <conditionalFormatting sqref="A306 C306:D306 E306:E309 F306:H306 A308:A309 C308:D309 F308:H309 E311:E313 H313 E316:E318 H320 E321:E322 E324:E327 H327 E329:E330 H334 H341 E342:E345 E347:E348 H348 H355 E360:E363 H362 E365:E366 H369 H376 E378:E381 E383 H383 H389">
    <cfRule type="expression" dxfId="2312" priority="3029">
      <formula>IF(ISBLANK($H$3),0,SEARCH($H$3,$B306))</formula>
    </cfRule>
  </conditionalFormatting>
  <conditionalFormatting sqref="A306:J306 A308:J309 E311 E313 H313 E316 E318 H320 E321 E324 E326:E327 H327 E329 H334 H341 E342 E344:E345 E347 H348 H355 E360 E362:E363 H362 E365 H369 H376 E378 E380:E381 E383 H383 H389">
    <cfRule type="expression" dxfId="2311" priority="3030">
      <formula>IF(ISBLANK($H$3),0,SEARCH($H$3,$B306))</formula>
    </cfRule>
  </conditionalFormatting>
  <conditionalFormatting sqref="H306 H308:H309 H313 H320 H327 H334 H341 H348 H355 H362 H369 H376 H383 H389">
    <cfRule type="expression" dxfId="2310" priority="3031">
      <formula>IF(ISBLANK($H$3),0,SEARCH($H$3,$B306))</formula>
    </cfRule>
  </conditionalFormatting>
  <conditionalFormatting sqref="H306 H308:H309 H313 H320 H327 H334 H341 H348 H355 H362 H369 H376 H383 H389">
    <cfRule type="expression" dxfId="2309" priority="3032">
      <formula>IF(ISBLANK($H$3),0,SEARCH($H$3,$B306))</formula>
    </cfRule>
  </conditionalFormatting>
  <conditionalFormatting sqref="A306 C306:H306 A308:A309 C308:H309 E311 E313 H313 E316 E318 H320 E321 E324 E326:E327 H327 E329 H334 H341 E342 E344:E345 E347 H348 H355 E360 E362:E363 H362 E365 H369 H376 E378 E380:E381 E383 H383 H389">
    <cfRule type="expression" dxfId="2308" priority="3033">
      <formula>IF(ISBLANK($H$3),0,SEARCH($H$3,$B306))</formula>
    </cfRule>
  </conditionalFormatting>
  <conditionalFormatting sqref="A306 C306:H306 A308:A309 C308:H309 E311 E313 H313 E316 E318 H320 E321 E324 E326:E327 H327 E329 H334 H341 E342 E344:E345 E347 H348 H355 E360 E362:E363 H362 E365 H369 H376 E378 E380:E381 E383 H383 H389">
    <cfRule type="expression" dxfId="2307" priority="3034">
      <formula>IF(ISBLANK($H$3),0,SEARCH($H$3,$B306))</formula>
    </cfRule>
  </conditionalFormatting>
  <conditionalFormatting sqref="A306 C306:H306 A308:A309 C308:H309 E311 E313 H313 E316 E318 H320 E321 E324 E326:E327 H327 E329 H334 H341 E342 E344:E345 E347 H348 H355 E360 E362:E363 H362 E365 H369 H376 E378 E380:E381 E383 H383 H389">
    <cfRule type="expression" dxfId="2306" priority="3035">
      <formula>IF(ISBLANK($H$3),0,SEARCH($H$3,$B306))</formula>
    </cfRule>
  </conditionalFormatting>
  <conditionalFormatting sqref="A306 H306 A308:A309 H308:H309 H313 H320 H327 H334 H341 H348 H355 H362 H369 H376 H383 H389">
    <cfRule type="expression" dxfId="2305" priority="3036">
      <formula>IF(ISBLANK($H$3),0,SEARCH($H$3,$B306))</formula>
    </cfRule>
  </conditionalFormatting>
  <conditionalFormatting sqref="A306 H306 A308:A309 H308:H309 H313 H320 H327 H334 H341 H348 H355 H362 H369 H376 H383 H389">
    <cfRule type="expression" dxfId="2304" priority="3037">
      <formula>IF(ISBLANK($H$3),0,SEARCH($H$3,$B306))</formula>
    </cfRule>
  </conditionalFormatting>
  <conditionalFormatting sqref="A306:H306 A308:H309 E311 E313 H313 E316 E318 H320 E321 E324 E326:E327 H327 E329 H334 H341 E342 E344:E345 E347 H348 H355 E360 E362:E363 H362 E365 H369 H376 E378 E380:E381 E383 H383 H389">
    <cfRule type="expression" dxfId="2303" priority="3038">
      <formula>IF(ISBLANK($H$3),0,SEARCH($H$3,$B306))</formula>
    </cfRule>
  </conditionalFormatting>
  <conditionalFormatting sqref="H306 H308:H309 H313 H320 H327 H334 H341 H348 H355 H362 H369 H376 H383 H389">
    <cfRule type="expression" dxfId="2302" priority="3039">
      <formula>IF(ISBLANK($H$3),0,SEARCH($H$3,$B306))</formula>
    </cfRule>
  </conditionalFormatting>
  <conditionalFormatting sqref="H306 H308:H309 H313 H320 H327 H334 H341 H348 H355 H362 H369 H376 H383 H389">
    <cfRule type="expression" dxfId="2301" priority="3040">
      <formula>IF(ISBLANK($H$3),0,SEARCH($H$3,$B306))</formula>
    </cfRule>
  </conditionalFormatting>
  <conditionalFormatting sqref="H306 H308:H309 H313 H320 H327 H334 H341 H348 H355 H362 H369 H376 H383 H389">
    <cfRule type="expression" dxfId="2300" priority="3041">
      <formula>IF(ISBLANK($H$3),0,SEARCH($H$3,#REF!))</formula>
    </cfRule>
  </conditionalFormatting>
  <conditionalFormatting sqref="A303:C305 D303:D304 E303:J305 A307:G307 H307:H312 I307:J307 E309:E310 E312 E314:E315 H314 E317 H317:H319 E319:E322 H321 E324:E325 H324:H326 E327:E328 H328 E330 H331:H333 H335 H338:H340 E339:E341 H342 E343 E345:E346 H345:H347 E348 H349 H352:H354 H356 E357:E359 H359:H361 E361 E363:E364 H363 E366 H366:H368 H370 H373:H375 E375:E377 H377 E379 H380:H382 E381:E382 H386:H388 H390 E392:E393 H393">
    <cfRule type="expression" dxfId="2299" priority="3042">
      <formula>IF(ISBLANK($H$3),0,SEARCH($H$3,$B303))</formula>
    </cfRule>
  </conditionalFormatting>
  <conditionalFormatting sqref="A303:C305 D303:D304 E303:H305 A307:G307 H307:H312 E309:E310 E312 E314:E315 H314 E317 H317:H319 E319:E322 H321 E324:E325 H324:H326 E327:E328 H328 E330 H331:H333 H335 H338:H340 E339:E341 H342 E343 E345:E346 H345:H347 E348 H349 H352:H354 H356 E357:E359 H359:H361 E361 E363:E364 H363 E366 H366:H368 H370 H373:H375 E375:E377 H377 E379 H380:H382 E381:E382 H386:H388 H390 E392:E393 H393">
    <cfRule type="expression" dxfId="2298" priority="3043">
      <formula>IF(ISBLANK($H$3),0,SEARCH($H$3,$B303))</formula>
    </cfRule>
  </conditionalFormatting>
  <conditionalFormatting sqref="H303:H304 H307:H311 H314 H317:H318 H321 H324:H325 H328 H331:H332 H335 H338:H339 H342 H345:H346 H349 H352:H353 H356 H359:H360 H363 H366:H367 H370 H373:H374 H377 H380:H381 H386:H387 H390 H393">
    <cfRule type="expression" dxfId="2297" priority="3044">
      <formula>IF(ISBLANK($H$3),0,SEARCH($H$3,#REF!))</formula>
    </cfRule>
  </conditionalFormatting>
  <conditionalFormatting sqref="H303:H304 H307:H311 H314 H317:H318 H321 H324:H325 H328 H331:H332 H335 H338:H339 H342 H345:H346 H349 H352:H353 H356 H359:H360 H363 H366:H367 H370 H373:H374 H377 H380:H381 H386:H387 H390 H393">
    <cfRule type="expression" dxfId="2296" priority="3045">
      <formula>IF(ISBLANK($H$3),0,SEARCH($H$3,#REF!))</formula>
    </cfRule>
  </conditionalFormatting>
  <conditionalFormatting sqref="H303:H304 H307:H311 H314 H317:H318 H321 H324:H325 H328 H331:H332 H335 H338:H339 H342 H345:H346 H349 H352:H353 H356 H359:H360 H363 H366:H367 H370 H373:H374 H377 H380:H381 H386:H387 H390 H393">
    <cfRule type="expression" dxfId="2295" priority="3046">
      <formula>IF(ISBLANK($H$3),0,SEARCH($H$3,#REF!))</formula>
    </cfRule>
  </conditionalFormatting>
  <conditionalFormatting sqref="H303:H304 H307:H311 H314 H317:H318 H321 H324:H325 H328 H331:H332 H335 H338:H339 H342 H345:H346 H349 H352:H353 H356 H359:H360 H363 H366:H367 H370 H373:H374 H377 H380:H381 H386:H387 H390 H393">
    <cfRule type="expression" dxfId="2294" priority="3047">
      <formula>IF(ISBLANK($H$3),0,SEARCH($H$3,#REF!))</formula>
    </cfRule>
  </conditionalFormatting>
  <conditionalFormatting sqref="H303:H304 H307:H311 H314 H317:H318 H321 H324:H325 H328 H331:H332 H335 H338:H339 H342 H345:H346 H349 H352:H353 H356 H359:H360 H363 H366:H367 H370 H373:H374 H377 H380:H381 H386:H387 H390 H393">
    <cfRule type="expression" dxfId="2293" priority="3048">
      <formula>IF(ISBLANK($H$3),0,SEARCH($H$3,#REF!))</formula>
    </cfRule>
  </conditionalFormatting>
  <conditionalFormatting sqref="H304 H307:H309 H311 H314 H318 H321 H325 H328 H332 H335 H339 H342 H346 H349 H353 H356 H360 H363 H367 H370 H374 H377 H381 H387 H390">
    <cfRule type="expression" dxfId="2292" priority="3049">
      <formula>IF(ISBLANK($H$3),0,SEARCH($H$3,#REF!))</formula>
    </cfRule>
  </conditionalFormatting>
  <conditionalFormatting sqref="H303:H305 H307:H312 H314 H317:H319 H321 H324:H326 H328 H331:H333 H335 H338:H340 H342 H345:H347 H349 H352:H354 H356 H359:H361 H363 H366:H368 H370 H373:H375 H377 H380:H382 H386:H388 H390 H393">
    <cfRule type="expression" dxfId="2291" priority="3050">
      <formula>IF(ISBLANK($H$3),0,SEARCH($H$3,#REF!))</formula>
    </cfRule>
  </conditionalFormatting>
  <conditionalFormatting sqref="A303:A305 H303:H305 A307 H307:H312 H314 H317:H319 H321 H324:H326 H328 H331:H333 H335 H338:H340 H342 H345:H347 H349 H352:H354 H356 H359:H361 H363 H366:H368 H370 H373:H375 H377 H380:H382 H386:H388 H390 H393">
    <cfRule type="expression" dxfId="2290" priority="3051">
      <formula>IF(ISBLANK($H$3),0,SEARCH($H$3,$B303))</formula>
    </cfRule>
  </conditionalFormatting>
  <conditionalFormatting sqref="A303:A305 H303:H305 A307 H307:H312 H314 H317:H319 H321 H324:H326 H328 H331:H333 H335 H338:H340 H342 H345:H347 H349 H352:H354 H356 H359:H361 H363 H366:H368 H370 H373:H375 H377 H380:H382 H386:H388 H390 H393">
    <cfRule type="expression" dxfId="2289" priority="3052">
      <formula>IF(ISBLANK($H$3),0,SEARCH($H$3,$B303))</formula>
    </cfRule>
  </conditionalFormatting>
  <conditionalFormatting sqref="A303:A305 C303:C305 D303:D304 E303:H305 A307 C307:G307 H307:H312 E309:E310 E312 E314:E315 H314 E317 H317:H319 E319:E322 H321 E324:E325 H324:H326 E327:E328 H328 E330 H331:H333 H335 H338:H340 E339:E341 H342 E343 E345:E346 H345:H347 E348 H349 H352:H354 H356 E357:E359 H359:H361 E361 E363:E364 H363 E366 H366:H368 H370 H373:H375 E375:E377 H377 E379 H380:H382 E381:E382 H386:H388 H390 E392:E393 H393">
    <cfRule type="expression" dxfId="2288" priority="3053">
      <formula>IF(ISBLANK($H$3),0,SEARCH($H$3,$B303))</formula>
    </cfRule>
  </conditionalFormatting>
  <conditionalFormatting sqref="A303:A305 H303:H305 A307 H307:H312 H314 H317:H319 H321 H324:H326 H328 H331:H333 H335 H338:H340 H342 H345:H347 H349 H352:H354 H356 H359:H361 H363 H366:H368 H370 H373:H375 H377 H380:H382 H386:H388 H390 H393">
    <cfRule type="expression" dxfId="2287" priority="3054">
      <formula>IF(ISBLANK($H$3),0,SEARCH($H$3,$B303))</formula>
    </cfRule>
  </conditionalFormatting>
  <conditionalFormatting sqref="A303:A305 H303:H305 A307 H307:H312 H314 H317:H319 H321 H324:H326 H328 H331:H333 H335 H338:H340 H342 H345:H347 H349 H352:H354 H356 H359:H361 H363 H366:H368 H370 H373:H375 H377 H380:H382 H386:H388 H390 H393">
    <cfRule type="expression" dxfId="2286" priority="3055">
      <formula>IF(ISBLANK($H$3),0,SEARCH($H$3,$B303))</formula>
    </cfRule>
  </conditionalFormatting>
  <conditionalFormatting sqref="A303:A305 C303:C305 D303:D304 E303:H305 A307 C307:G307 H307:H312 E309:E310 E312 E314:E315 H314 E317 H317:H319 E319:E322 H321 E324:E325 H324:H326 E327:E328 H328 E330 H331:H333 H335 H338:H340 E339:E341 H342 E343 E345:E346 H345:H347 E348 H349 H352:H354 H356 E357:E359 H359:H361 E361 E363:E364 H363 E366 H366:H368 H370 H373:H375 E375:E377 H377 E379 H380:H382 E381:E382 H386:H388 H390 E392:E393 H393">
    <cfRule type="expression" dxfId="2285" priority="3056">
      <formula>IF(ISBLANK($H$3),0,SEARCH($H$3,$B303))</formula>
    </cfRule>
  </conditionalFormatting>
  <conditionalFormatting sqref="A303:A305 C303:C305 D303:D304 E303:H305 A307 C307:G307 H307:H312 E309:E310 E312 E314:E315 H314 E317 H317:H319 E319:E322 H321 E324:E325 H324:H326 E327:E328 H328 E330 H331:H333 H335 H338:H340 E339:E341 H342 E343 E345:E346 H345:H347 E348 H349 H352:H354 H356 E357:E359 H359:H361 E361 E363:E364 H363 E366 H366:H368 H370 H373:H375 E375:E377 H377 E379 H380:H382 E381:E382 H386:H388 H390 E392:E393 H393">
    <cfRule type="expression" dxfId="2284" priority="3057">
      <formula>IF(ISBLANK($H$3),0,SEARCH($H$3,$B303))</formula>
    </cfRule>
  </conditionalFormatting>
  <conditionalFormatting sqref="A303:A305 C303:C305 D303:D304 E303:H305 A307 C307:G307 H307:H312 E309:E310 E312 E314:E315 H314 E317 H317:H319 E319:E322 H321 E324:E325 H324:H326 E327:E328 H328 E330 H331:H333 H335 H338:H340 E339:E341 H342 E343 E345:E346 H345:H347 E348 H349 H352:H354 H356 E357:E359 H359:H361 E361 E363:E364 H363 E366 H366:H368 H370 H373:H375 E375:E377 H377 E379 H380:H382 E381:E382 H386:H388 H390 E392:E393 H393">
    <cfRule type="expression" dxfId="2283" priority="3058">
      <formula>IF(ISBLANK($H$3),0,SEARCH($H$3,$B303))</formula>
    </cfRule>
  </conditionalFormatting>
  <conditionalFormatting sqref="A303:A305 H303:H305 A307 H307:H312 H314 H317:H319 H321 H324:H326 H328 H331:H333 H335 H338:H340 H342 H345:H347 H349 H352:H354 H356 H359:H361 H363 H366:H368 H370 H373:H375 H377 H380:H382 H386:H388 H390 H393">
    <cfRule type="expression" dxfId="2282" priority="3059">
      <formula>IF(ISBLANK($H$3),0,SEARCH($H$3,$B303))</formula>
    </cfRule>
  </conditionalFormatting>
  <conditionalFormatting sqref="A303:A305 H303:H305 A307 H307:H312 H314 H317:H319 H321 H324:H326 H328 H331:H333 H335 H338:H340 H342 H345:H347 H349 H352:H354 H356 H359:H361 H363 H366:H368 H370 H373:H375 H377 H380:H382 H386:H388 H390 H393">
    <cfRule type="expression" dxfId="2281" priority="3060">
      <formula>IF(ISBLANK($H$3),0,SEARCH($H$3,$B303))</formula>
    </cfRule>
  </conditionalFormatting>
  <conditionalFormatting sqref="A302:J302 H309 H316 E320 H330 H337 E338 H344 H351 E356 H358 H365 H372 E374 H379 H385 E391 H392">
    <cfRule type="expression" dxfId="2280" priority="3061">
      <formula>IF(ISBLANK($H$3),0,SEARCH($H$3,$B302))</formula>
    </cfRule>
  </conditionalFormatting>
  <conditionalFormatting sqref="A302:I302 H309 H316 E320 H330 H337 E338 H344 H351 E356 H358 H365 H372 E374 H379 H385 E391 H392">
    <cfRule type="expression" dxfId="2279" priority="3062">
      <formula>IF(ISBLANK($H$3),0,SEARCH($H$3,$B302))</formula>
    </cfRule>
  </conditionalFormatting>
  <conditionalFormatting sqref="A302 C302:I302 H309 H316 E320 H330 H337 E338 H344 H351 E356 H358 H365 H372 E374 H379 H385 E391 H392">
    <cfRule type="expression" dxfId="2278" priority="3063">
      <formula>IF(ISBLANK($H$3),0,SEARCH($H$3,$B302))</formula>
    </cfRule>
  </conditionalFormatting>
  <conditionalFormatting sqref="H302 H309 H316 H330 H337 H344 H351 H358 H365 H372 H379 H385 H392">
    <cfRule type="expression" dxfId="2277" priority="3064">
      <formula>IF(ISBLANK($H$3),0,SEARCH($H$3,#REF!))</formula>
    </cfRule>
  </conditionalFormatting>
  <conditionalFormatting sqref="A302 C302:I302 H309 H316 E320 H330 H337 E338 H344 H351 E356 H358 H365 H372 E374 H379 H385 E391 H392">
    <cfRule type="expression" dxfId="2276" priority="3065">
      <formula>IF(ISBLANK($H$3),0,SEARCH($H$3,$B302))</formula>
    </cfRule>
  </conditionalFormatting>
  <conditionalFormatting sqref="A302 C302:I302 H309 H316 E320 H330 H337 E338 H344 H351 E356 H358 H365 H372 E374 H379 H385 E391 H392">
    <cfRule type="expression" dxfId="2275" priority="3066">
      <formula>IF(ISBLANK($H$3),0,SEARCH($H$3,$B302))</formula>
    </cfRule>
  </conditionalFormatting>
  <conditionalFormatting sqref="A302 H302 H309 H316 H330 H337 H344 H351 H358 H365 H372 H379 H385 H392">
    <cfRule type="expression" dxfId="2274" priority="3067">
      <formula>IF(ISBLANK($H$3),0,SEARCH($H$3,$B302))</formula>
    </cfRule>
  </conditionalFormatting>
  <conditionalFormatting sqref="A302 H302 H309 H316 H330 H337 H344 H351 H358 H365 H372 H379 H385 H392">
    <cfRule type="expression" dxfId="2273" priority="3068">
      <formula>IF(ISBLANK($H$3),0,SEARCH($H$3,$B302))</formula>
    </cfRule>
  </conditionalFormatting>
  <conditionalFormatting sqref="A302 C302:I302 H309 H316 E320 H330 H337 E338 H344 H351 E356 H358 H365 H372 E374 H379 H385 E391 H392">
    <cfRule type="expression" dxfId="2272" priority="3069">
      <formula>IF(ISBLANK($H$3),0,SEARCH($H$3,$B302))</formula>
    </cfRule>
  </conditionalFormatting>
  <conditionalFormatting sqref="A302 H302 H309 H316 H330 H337 H344 H351 H358 H365 H372 H379 H385 H392">
    <cfRule type="expression" dxfId="2271" priority="3070">
      <formula>IF(ISBLANK($H$3),0,SEARCH($H$3,$B302))</formula>
    </cfRule>
  </conditionalFormatting>
  <conditionalFormatting sqref="A302 H302 H309 H316 H330 H337 H344 H351 H358 H365 H372 H379 H385 H392">
    <cfRule type="expression" dxfId="2270" priority="3071">
      <formula>IF(ISBLANK($H$3),0,SEARCH($H$3,$B302))</formula>
    </cfRule>
  </conditionalFormatting>
  <conditionalFormatting sqref="A302 H302:I302 H309 H316 H330 H337 H344 H351 H358 H365 H372 H379 H385 H392">
    <cfRule type="expression" dxfId="2269" priority="3072">
      <formula>IF(ISBLANK($H$3),0,SEARCH($H$3,$B302))</formula>
    </cfRule>
  </conditionalFormatting>
  <conditionalFormatting sqref="A302 H302:I302 H309 H316 H330 H337 H344 H351 H358 H365 H372 H379 H385 H392">
    <cfRule type="expression" dxfId="2268" priority="3073">
      <formula>IF(ISBLANK($H$3),0,SEARCH($H$3,$B302))</formula>
    </cfRule>
  </conditionalFormatting>
  <conditionalFormatting sqref="H301 H308 H315 H322 H329 H336 H343 H350 H357 H364 H371 H378 H384 H391">
    <cfRule type="expression" dxfId="2267" priority="3074">
      <formula>IF(ISBLANK($H$3),0,SEARCH($H$3,#REF!))</formula>
    </cfRule>
  </conditionalFormatting>
  <conditionalFormatting sqref="A301 C301:H301 H308 H315 E319 H322 H329 H336 E337 H343 H350 E355 H357 H364 H371 E373 H378 H384 E390 H391">
    <cfRule type="expression" dxfId="2266" priority="3075">
      <formula>IF(ISBLANK($H$3),0,SEARCH($H$3,$B301))</formula>
    </cfRule>
  </conditionalFormatting>
  <conditionalFormatting sqref="A301 C301:H301 H308 H315 E319 H322 H329 H336 E337 H343 H350 E355 H357 H364 H371 E373 H378 H384 E390 H391">
    <cfRule type="expression" dxfId="2265" priority="3076">
      <formula>IF(ISBLANK($H$3),0,SEARCH($H$3,$B301))</formula>
    </cfRule>
  </conditionalFormatting>
  <conditionalFormatting sqref="A301 C301:H301 H308 H315 E319 H322 H329 H336 E337 H343 H350 E355 H357 H364 H371 E373 H378 H384 E390 H391">
    <cfRule type="expression" dxfId="2264" priority="3077">
      <formula>IF(ISBLANK($H$3),0,SEARCH($H$3,$B301))</formula>
    </cfRule>
  </conditionalFormatting>
  <conditionalFormatting sqref="A301 C301:H301 H308 H315 E319 H322 H329 H336 E337 H343 H350 E355 H357 H364 H371 E373 H378 H384 E390 H391">
    <cfRule type="expression" dxfId="2263" priority="3078">
      <formula>IF(ISBLANK($H$3),0,SEARCH($H$3,$B301))</formula>
    </cfRule>
  </conditionalFormatting>
  <conditionalFormatting sqref="A301 H301 H308 H315 H322 H329 H336 H343 H350 H357 H364 H371 H378 H384 H391">
    <cfRule type="expression" dxfId="2262" priority="3079">
      <formula>IF(ISBLANK($H$3),0,SEARCH($H$3,$B301))</formula>
    </cfRule>
  </conditionalFormatting>
  <conditionalFormatting sqref="A301 H301 H308 H315 H322 H329 H336 H343 H350 H357 H364 H371 H378 H384 H391">
    <cfRule type="expression" dxfId="2261" priority="3080">
      <formula>IF(ISBLANK($H$3),0,SEARCH($H$3,$B301))</formula>
    </cfRule>
  </conditionalFormatting>
  <conditionalFormatting sqref="A301 H301 H308 H315 H322 H329 H336 H343 H350 H357 H364 H371 H378 H384 H391">
    <cfRule type="expression" dxfId="2260" priority="3081">
      <formula>IF(ISBLANK($H$3),0,SEARCH($H$3,$B301))</formula>
    </cfRule>
  </conditionalFormatting>
  <conditionalFormatting sqref="A301 H301 H308 H315 H322 H329 H336 H343 H350 H357 H364 H371 H378 H384 H391">
    <cfRule type="expression" dxfId="2259" priority="3082">
      <formula>IF(ISBLANK($H$3),0,SEARCH($H$3,$B301))</formula>
    </cfRule>
  </conditionalFormatting>
  <conditionalFormatting sqref="A301 H301 H308 H315 H322 H329 H336 H343 H350 H357 H364 H371 H378 H384 H391">
    <cfRule type="expression" dxfId="2258" priority="3083">
      <formula>IF(ISBLANK($H$3),0,SEARCH($H$3,$B301))</formula>
    </cfRule>
  </conditionalFormatting>
  <conditionalFormatting sqref="A301 H301 H308 H315 H322 H329 H336 H343 H350 H357 H364 H371 H378 H384 H391">
    <cfRule type="expression" dxfId="2257" priority="3084">
      <formula>IF(ISBLANK($H$3),0,SEARCH($H$3,$B301))</formula>
    </cfRule>
  </conditionalFormatting>
  <conditionalFormatting sqref="A301:H301 H308 H315 E319 H322 H329 H336 E337 H343 H350 E355 H357 H364 H371 E373 H378 H384 E390 H391">
    <cfRule type="expression" dxfId="2256" priority="3085">
      <formula>IF(ISBLANK($H$3),0,SEARCH($H$3,$B301))</formula>
    </cfRule>
  </conditionalFormatting>
  <conditionalFormatting sqref="A301:J301 H308 H315 E319 H322 H329 H336 E337 H343 H350 E355 H357 H364 H371 E373 H378 H384 E390 H391">
    <cfRule type="expression" dxfId="2255" priority="3086">
      <formula>IF(ISBLANK($H$3),0,SEARCH($H$3,$B301))</formula>
    </cfRule>
  </conditionalFormatting>
  <conditionalFormatting sqref="H301 H308 H315 H322 H329 H336 H343 H350 H357 H364 H371 H378 H384 H391">
    <cfRule type="expression" dxfId="2254" priority="3087">
      <formula>IF(ISBLANK($H$3),0,SEARCH($H$3,#REF!))</formula>
    </cfRule>
  </conditionalFormatting>
  <conditionalFormatting sqref="H301 H308 H315 H322 H329 H336 H343 H350 H357 H364 H371 H378 H384 H391">
    <cfRule type="expression" dxfId="2253" priority="3088">
      <formula>IF(ISBLANK($H$3),0,SEARCH($H$3,#REF!))</formula>
    </cfRule>
  </conditionalFormatting>
  <conditionalFormatting sqref="H301 H308 H315 H322 H329 H336 H343 H350 H357 H364 H371 H378 H384 H391">
    <cfRule type="expression" dxfId="2252" priority="3089">
      <formula>IF(ISBLANK($H$3),0,SEARCH($H$3,#REF!))</formula>
    </cfRule>
  </conditionalFormatting>
  <conditionalFormatting sqref="H301 H308 H315 H322 H329 H336 H343 H350 H357 H364 H371 H378 H384 H391">
    <cfRule type="expression" dxfId="2251" priority="3090">
      <formula>IF(ISBLANK($H$3),0,SEARCH($H$3,#REF!))</formula>
    </cfRule>
  </conditionalFormatting>
  <conditionalFormatting sqref="H301 H308 H315 H322 H329 H336 H343 H350 H357 H364 H371 H378 H384 H391">
    <cfRule type="expression" dxfId="2250" priority="3091">
      <formula>IF(ISBLANK($H$3),0,SEARCH($H$3,#REF!))</formula>
    </cfRule>
  </conditionalFormatting>
  <conditionalFormatting sqref="H301 H308 H315 H322 H329 H336 H343 H350 H357 H364 H371 H378 H384 H391">
    <cfRule type="expression" dxfId="2249" priority="3092">
      <formula>IF(ISBLANK($H$3),0,SEARCH($H$3,#REF!))</formula>
    </cfRule>
  </conditionalFormatting>
  <conditionalFormatting sqref="H301 H308 H315 H322 H329 H336 H343 H350 H357 H364 H371 H378 H384 H391">
    <cfRule type="expression" dxfId="2248" priority="3093">
      <formula>IF(ISBLANK($H$3),0,SEARCH($H$3,#REF!))</formula>
    </cfRule>
  </conditionalFormatting>
  <conditionalFormatting sqref="H301 H308 H315 H322 H329 H336 H343 H350 H357 H364 H371 H378 H384 H391">
    <cfRule type="expression" dxfId="2247" priority="3094">
      <formula>IF(ISBLANK($H$3),0,SEARCH($H$3,#REF!))</formula>
    </cfRule>
  </conditionalFormatting>
  <conditionalFormatting sqref="H301 H308 H315 H322 H329 H336 H343 H350 H357 H364 H371 H378 H384 H391">
    <cfRule type="expression" dxfId="2246" priority="3095">
      <formula>IF(ISBLANK($H$3),0,SEARCH($H$3,#REF!))</formula>
    </cfRule>
  </conditionalFormatting>
  <conditionalFormatting sqref="H301 H308 H315 H322 H329 H336 H343 H350 H357 H364 H371 H378 H384 H391">
    <cfRule type="expression" dxfId="2245" priority="3096">
      <formula>IF(ISBLANK($H$3),0,SEARCH($H$3,#REF!))</formula>
    </cfRule>
  </conditionalFormatting>
  <conditionalFormatting sqref="H301 H308 H315 H322 H329 H336 H343 H350 H357 H364 H371 H378 H384 H391">
    <cfRule type="expression" dxfId="2244" priority="3097">
      <formula>IF(ISBLANK($H$3),0,SEARCH($H$3,#REF!))</formula>
    </cfRule>
  </conditionalFormatting>
  <conditionalFormatting sqref="H301 H308 H315 H322 H329 H336 H343 H350 H357 H364 H371 H378 H384 H391">
    <cfRule type="expression" dxfId="2243" priority="3098">
      <formula>IF(ISBLANK($H$3),0,SEARCH($H$3,#REF!))</formula>
    </cfRule>
  </conditionalFormatting>
  <conditionalFormatting sqref="H301 H308 H315 H322 H329 H336 H343 H350 H357 H364 H371 H378 H384 H391">
    <cfRule type="expression" dxfId="2242" priority="3099">
      <formula>IF(ISBLANK($H$3),0,SEARCH($H$3,#REF!))</formula>
    </cfRule>
  </conditionalFormatting>
  <conditionalFormatting sqref="H301 H308 H315 H322 H329 H336 H343 H350 H357 H364 H371 H378 H384 H391">
    <cfRule type="expression" dxfId="2241" priority="3100">
      <formula>IF(ISBLANK($H$3),0,SEARCH($H$3,#REF!))</formula>
    </cfRule>
  </conditionalFormatting>
  <conditionalFormatting sqref="A296:A300 H296:H300">
    <cfRule type="expression" dxfId="2240" priority="3101">
      <formula>IF(ISBLANK($H$3),0,SEARCH($H$3,$B296))</formula>
    </cfRule>
  </conditionalFormatting>
  <conditionalFormatting sqref="A296:A300 H296:H300">
    <cfRule type="expression" dxfId="2239" priority="3102">
      <formula>IF(ISBLANK($H$3),0,SEARCH($H$3,$B296))</formula>
    </cfRule>
  </conditionalFormatting>
  <conditionalFormatting sqref="A296:A300 C296:H300 E314:E318 E332:E336 E350:E354 E368:E372 E385:E389">
    <cfRule type="expression" dxfId="2238" priority="3103">
      <formula>IF(ISBLANK($H$3),0,SEARCH($H$3,$B296))</formula>
    </cfRule>
  </conditionalFormatting>
  <conditionalFormatting sqref="A296:A300 C296:H300 E314:E318 E332:E336 E350:E354 E368:E372 E385:E389">
    <cfRule type="expression" dxfId="2237" priority="3104">
      <formula>IF(ISBLANK($H$3),0,SEARCH($H$3,$B296))</formula>
    </cfRule>
  </conditionalFormatting>
  <conditionalFormatting sqref="A296:A300 C296:H300 E314:E318 E332:E336 E350:E354 E368:E372 E385:E389">
    <cfRule type="expression" dxfId="2236" priority="3105">
      <formula>IF(ISBLANK($H$3),0,SEARCH($H$3,$B296))</formula>
    </cfRule>
  </conditionalFormatting>
  <conditionalFormatting sqref="A296:A300 C296:H300 E314:E318 E332:E336 E350:E354 E368:E372 E385:E389">
    <cfRule type="expression" dxfId="2235" priority="3106">
      <formula>IF(ISBLANK($H$3),0,SEARCH($H$3,$B296))</formula>
    </cfRule>
  </conditionalFormatting>
  <conditionalFormatting sqref="A296:J300 E314:E318 E332:E336 E350:E354 E368:E372 E385:E389">
    <cfRule type="expression" dxfId="2234" priority="3107">
      <formula>IF(ISBLANK($H$3),0,SEARCH($H$3,$B296))</formula>
    </cfRule>
  </conditionalFormatting>
  <conditionalFormatting sqref="A296:H300 E314:E318 E332:E336 E350:E354 E368:E372 E385:E389">
    <cfRule type="expression" dxfId="2233" priority="3108">
      <formula>IF(ISBLANK($H$3),0,SEARCH($H$3,$B296))</formula>
    </cfRule>
  </conditionalFormatting>
  <conditionalFormatting sqref="A296:A300 H296:H300">
    <cfRule type="expression" dxfId="2232" priority="3109">
      <formula>IF(ISBLANK($H$3),0,SEARCH($H$3,$B296))</formula>
    </cfRule>
  </conditionalFormatting>
  <conditionalFormatting sqref="A296:A300 H296:H300">
    <cfRule type="expression" dxfId="2231" priority="3110">
      <formula>IF(ISBLANK($H$3),0,SEARCH($H$3,$B296))</formula>
    </cfRule>
  </conditionalFormatting>
  <conditionalFormatting sqref="H297">
    <cfRule type="expression" dxfId="2230" priority="3111">
      <formula>IF(ISBLANK($H$3),0,SEARCH($H$3,#REF!))</formula>
    </cfRule>
  </conditionalFormatting>
  <conditionalFormatting sqref="H297">
    <cfRule type="expression" dxfId="2229" priority="3112">
      <formula>IF(ISBLANK($H$3),0,SEARCH($H$3,#REF!))</formula>
    </cfRule>
  </conditionalFormatting>
  <conditionalFormatting sqref="H297">
    <cfRule type="expression" dxfId="2228" priority="3113">
      <formula>IF(ISBLANK($H$3),0,SEARCH($H$3,#REF!))</formula>
    </cfRule>
  </conditionalFormatting>
  <conditionalFormatting sqref="H297">
    <cfRule type="expression" dxfId="2227" priority="3114">
      <formula>IF(ISBLANK($H$3),0,SEARCH($H$3,#REF!))</formula>
    </cfRule>
  </conditionalFormatting>
  <conditionalFormatting sqref="H297">
    <cfRule type="expression" dxfId="2226" priority="3115">
      <formula>IF(ISBLANK($H$3),0,SEARCH($H$3,#REF!))</formula>
    </cfRule>
  </conditionalFormatting>
  <conditionalFormatting sqref="H296:H297">
    <cfRule type="expression" dxfId="2225" priority="3116">
      <formula>IF(ISBLANK($H$3),0,SEARCH($H$3,#REF!))</formula>
    </cfRule>
  </conditionalFormatting>
  <conditionalFormatting sqref="A296:A300 H296:H300">
    <cfRule type="expression" dxfId="2224" priority="3117">
      <formula>IF(ISBLANK($H$3),0,SEARCH($H$3,$B296))</formula>
    </cfRule>
  </conditionalFormatting>
  <conditionalFormatting sqref="A296:A300 H296:H300">
    <cfRule type="expression" dxfId="2223" priority="3118">
      <formula>IF(ISBLANK($H$3),0,SEARCH($H$3,$B296))</formula>
    </cfRule>
  </conditionalFormatting>
  <conditionalFormatting sqref="H296:H300">
    <cfRule type="expression" dxfId="2222" priority="3119">
      <formula>IF(ISBLANK($H$3),0,SEARCH($H$3,#REF!))</formula>
    </cfRule>
  </conditionalFormatting>
  <conditionalFormatting sqref="H295">
    <cfRule type="expression" dxfId="2221" priority="3120">
      <formula>IF(ISBLANK($H$3),0,SEARCH($H$3,#REF!))</formula>
    </cfRule>
  </conditionalFormatting>
  <conditionalFormatting sqref="A295 C295 E295:H295 E313 E331 E349 E367 E384">
    <cfRule type="expression" dxfId="2220" priority="3121">
      <formula>IF(ISBLANK($H$3),0,SEARCH($H$3,$B295))</formula>
    </cfRule>
  </conditionalFormatting>
  <conditionalFormatting sqref="A295 H295">
    <cfRule type="expression" dxfId="2219" priority="3122">
      <formula>IF(ISBLANK($H$3),0,SEARCH($H$3,$B295))</formula>
    </cfRule>
  </conditionalFormatting>
  <conditionalFormatting sqref="A295 H295">
    <cfRule type="expression" dxfId="2218" priority="3123">
      <formula>IF(ISBLANK($H$3),0,SEARCH($H$3,$B295))</formula>
    </cfRule>
  </conditionalFormatting>
  <conditionalFormatting sqref="A295 C295 E295:H295 E313 E331 E349 E367 E384">
    <cfRule type="expression" dxfId="2217" priority="3124">
      <formula>IF(ISBLANK($H$3),0,SEARCH($H$3,$B295))</formula>
    </cfRule>
  </conditionalFormatting>
  <conditionalFormatting sqref="A295 C295 E295:H295 E313 E331 E349 E367 E384">
    <cfRule type="expression" dxfId="2216" priority="3125">
      <formula>IF(ISBLANK($H$3),0,SEARCH($H$3,$B295))</formula>
    </cfRule>
  </conditionalFormatting>
  <conditionalFormatting sqref="A295 C295 E295:H295 E313 E331 E349 E367 E384">
    <cfRule type="expression" dxfId="2215" priority="3126">
      <formula>IF(ISBLANK($H$3),0,SEARCH($H$3,$B295))</formula>
    </cfRule>
  </conditionalFormatting>
  <conditionalFormatting sqref="A295 H295">
    <cfRule type="expression" dxfId="2214" priority="3127">
      <formula>IF(ISBLANK($H$3),0,SEARCH($H$3,$B295))</formula>
    </cfRule>
  </conditionalFormatting>
  <conditionalFormatting sqref="A295 H295">
    <cfRule type="expression" dxfId="2213" priority="3128">
      <formula>IF(ISBLANK($H$3),0,SEARCH($H$3,$B295))</formula>
    </cfRule>
  </conditionalFormatting>
  <conditionalFormatting sqref="A295:C295 E295:J295 E313 E331 E349 E367 E384">
    <cfRule type="expression" dxfId="2212" priority="3129">
      <formula>IF(ISBLANK($H$3),0,SEARCH($H$3,$B295))</formula>
    </cfRule>
  </conditionalFormatting>
  <conditionalFormatting sqref="A295:C295 E295:H295 E313 E331 E349 E367 E384">
    <cfRule type="expression" dxfId="2211" priority="3130">
      <formula>IF(ISBLANK($H$3),0,SEARCH($H$3,$B295))</formula>
    </cfRule>
  </conditionalFormatting>
  <conditionalFormatting sqref="A295 H295">
    <cfRule type="expression" dxfId="2210" priority="3131">
      <formula>IF(ISBLANK($H$3),0,SEARCH($H$3,$B295))</formula>
    </cfRule>
  </conditionalFormatting>
  <conditionalFormatting sqref="A295 H295">
    <cfRule type="expression" dxfId="2209" priority="3132">
      <formula>IF(ISBLANK($H$3),0,SEARCH($H$3,$B295))</formula>
    </cfRule>
  </conditionalFormatting>
  <conditionalFormatting sqref="H294">
    <cfRule type="expression" dxfId="2208" priority="3133">
      <formula>IF(ISBLANK($H$3),0,SEARCH($H$3,#REF!))</formula>
    </cfRule>
  </conditionalFormatting>
  <conditionalFormatting sqref="A294 C294 E294:H294">
    <cfRule type="expression" dxfId="2207" priority="3134">
      <formula>IF(ISBLANK($H$3),0,SEARCH($H$3,$B294))</formula>
    </cfRule>
  </conditionalFormatting>
  <conditionalFormatting sqref="H294">
    <cfRule type="expression" dxfId="2206" priority="3135">
      <formula>IF(ISBLANK($H$3),0,SEARCH($H$3,#REF!))</formula>
    </cfRule>
  </conditionalFormatting>
  <conditionalFormatting sqref="H294">
    <cfRule type="expression" dxfId="2205" priority="3136">
      <formula>IF(ISBLANK($H$3),0,SEARCH($H$3,#REF!))</formula>
    </cfRule>
  </conditionalFormatting>
  <conditionalFormatting sqref="H294">
    <cfRule type="expression" dxfId="2204" priority="3137">
      <formula>IF(ISBLANK($H$3),0,SEARCH($H$3,#REF!))</formula>
    </cfRule>
  </conditionalFormatting>
  <conditionalFormatting sqref="H294">
    <cfRule type="expression" dxfId="2203" priority="3138">
      <formula>IF(ISBLANK($H$3),0,SEARCH($H$3,#REF!))</formula>
    </cfRule>
  </conditionalFormatting>
  <conditionalFormatting sqref="H294">
    <cfRule type="expression" dxfId="2202" priority="3139">
      <formula>IF(ISBLANK($H$3),0,SEARCH($H$3,#REF!))</formula>
    </cfRule>
  </conditionalFormatting>
  <conditionalFormatting sqref="H294">
    <cfRule type="expression" dxfId="2201" priority="3140">
      <formula>IF(ISBLANK($H$3),0,SEARCH($H$3,#REF!))</formula>
    </cfRule>
  </conditionalFormatting>
  <conditionalFormatting sqref="A294 C294 E294:H294">
    <cfRule type="expression" dxfId="2200" priority="3141">
      <formula>IF(ISBLANK($H$3),0,SEARCH($H$3,$B294))</formula>
    </cfRule>
  </conditionalFormatting>
  <conditionalFormatting sqref="A294 C294 E294:H294">
    <cfRule type="expression" dxfId="2199" priority="3142">
      <formula>IF(ISBLANK($H$3),0,SEARCH($H$3,$B294))</formula>
    </cfRule>
  </conditionalFormatting>
  <conditionalFormatting sqref="A294 H294">
    <cfRule type="expression" dxfId="2198" priority="3143">
      <formula>IF(ISBLANK($H$3),0,SEARCH($H$3,$B294))</formula>
    </cfRule>
  </conditionalFormatting>
  <conditionalFormatting sqref="A294 H294">
    <cfRule type="expression" dxfId="2197" priority="3144">
      <formula>IF(ISBLANK($H$3),0,SEARCH($H$3,$B294))</formula>
    </cfRule>
  </conditionalFormatting>
  <conditionalFormatting sqref="A294 H294">
    <cfRule type="expression" dxfId="2196" priority="3145">
      <formula>IF(ISBLANK($H$3),0,SEARCH($H$3,$B294))</formula>
    </cfRule>
  </conditionalFormatting>
  <conditionalFormatting sqref="A294 H294">
    <cfRule type="expression" dxfId="2195" priority="3146">
      <formula>IF(ISBLANK($H$3),0,SEARCH($H$3,$B294))</formula>
    </cfRule>
  </conditionalFormatting>
  <conditionalFormatting sqref="A294 F294:H294">
    <cfRule type="expression" dxfId="2194" priority="3147">
      <formula>IF(ISBLANK($H$3),0,SEARCH($H$3,$B294))</formula>
    </cfRule>
  </conditionalFormatting>
  <conditionalFormatting sqref="A294 F294:H294">
    <cfRule type="expression" dxfId="2193" priority="3148">
      <formula>IF(ISBLANK($H$3),0,SEARCH($H$3,$B294))</formula>
    </cfRule>
  </conditionalFormatting>
  <conditionalFormatting sqref="A294:C294 E294:J294">
    <cfRule type="expression" dxfId="2192" priority="3149">
      <formula>IF(ISBLANK($H$3),0,SEARCH($H$3,$B294))</formula>
    </cfRule>
  </conditionalFormatting>
  <conditionalFormatting sqref="A294 C294 E294:H294">
    <cfRule type="expression" dxfId="2191" priority="3150">
      <formula>IF(ISBLANK($H$3),0,SEARCH($H$3,$B294))</formula>
    </cfRule>
  </conditionalFormatting>
  <conditionalFormatting sqref="A294:C294 E294:J294">
    <cfRule type="expression" dxfId="2190" priority="3151">
      <formula>IF(ISBLANK($H$3),0,SEARCH($H$3,$B294))</formula>
    </cfRule>
  </conditionalFormatting>
  <conditionalFormatting sqref="A293 E293">
    <cfRule type="expression" dxfId="2189" priority="3152">
      <formula>IF(ISBLANK($H$3),0,SEARCH($H$3,$B293))</formula>
    </cfRule>
  </conditionalFormatting>
  <conditionalFormatting sqref="A293 E293">
    <cfRule type="expression" dxfId="2188" priority="3153">
      <formula>IF(ISBLANK($H$3),0,SEARCH($H$3,$B293))</formula>
    </cfRule>
  </conditionalFormatting>
  <conditionalFormatting sqref="A293:J293">
    <cfRule type="expression" dxfId="2187" priority="3154">
      <formula>IF(ISBLANK($H$3),0,SEARCH($H$3,$B293))</formula>
    </cfRule>
  </conditionalFormatting>
  <conditionalFormatting sqref="A293 C293:H293">
    <cfRule type="expression" dxfId="2186" priority="3155">
      <formula>IF(ISBLANK($H$3),0,SEARCH($H$3,$B293))</formula>
    </cfRule>
  </conditionalFormatting>
  <conditionalFormatting sqref="A293:H293">
    <cfRule type="expression" dxfId="2185" priority="3156">
      <formula>IF(ISBLANK($H$3),0,SEARCH($H$3,$B293))</formula>
    </cfRule>
  </conditionalFormatting>
  <conditionalFormatting sqref="A293 D293:F293 H293">
    <cfRule type="expression" dxfId="2184" priority="3157">
      <formula>IF(ISBLANK($H$3),0,SEARCH($H$3,$B293))</formula>
    </cfRule>
  </conditionalFormatting>
  <conditionalFormatting sqref="A293">
    <cfRule type="expression" dxfId="2183" priority="3158">
      <formula>IF(ISBLANK($H$3),0,SEARCH($H$3,$B293))</formula>
    </cfRule>
  </conditionalFormatting>
  <conditionalFormatting sqref="A293">
    <cfRule type="expression" dxfId="2182" priority="3159">
      <formula>IF(ISBLANK($H$3),0,SEARCH($H$3,$B293))</formula>
    </cfRule>
  </conditionalFormatting>
  <conditionalFormatting sqref="A293 C293:H293">
    <cfRule type="expression" dxfId="2181" priority="3160">
      <formula>IF(ISBLANK($H$3),0,SEARCH($H$3,$B293))</formula>
    </cfRule>
  </conditionalFormatting>
  <conditionalFormatting sqref="A293 C293:H293">
    <cfRule type="expression" dxfId="2180" priority="3161">
      <formula>IF(ISBLANK($H$3),0,SEARCH($H$3,$B293))</formula>
    </cfRule>
  </conditionalFormatting>
  <conditionalFormatting sqref="A293">
    <cfRule type="expression" dxfId="2179" priority="3162">
      <formula>IF(ISBLANK($H$3),0,SEARCH($H$3,$B293))</formula>
    </cfRule>
  </conditionalFormatting>
  <conditionalFormatting sqref="A293">
    <cfRule type="expression" dxfId="2178" priority="3163">
      <formula>IF(ISBLANK($H$3),0,SEARCH($H$3,$B293))</formula>
    </cfRule>
  </conditionalFormatting>
  <conditionalFormatting sqref="A292 C292:H292">
    <cfRule type="expression" dxfId="2177" priority="3164">
      <formula>IF(ISBLANK($H$3),0,SEARCH($H$3,$B292))</formula>
    </cfRule>
  </conditionalFormatting>
  <conditionalFormatting sqref="A292 D292:H292">
    <cfRule type="expression" dxfId="2176" priority="3165">
      <formula>IF(ISBLANK($H$3),0,SEARCH($H$3,$B292))</formula>
    </cfRule>
  </conditionalFormatting>
  <conditionalFormatting sqref="A292 C292:H292">
    <cfRule type="expression" dxfId="2175" priority="3166">
      <formula>IF(ISBLANK($H$3),0,SEARCH($H$3,$B292))</formula>
    </cfRule>
  </conditionalFormatting>
  <conditionalFormatting sqref="A292 C292:H292">
    <cfRule type="expression" dxfId="2174" priority="3167">
      <formula>IF(ISBLANK($H$3),0,SEARCH($H$3,$B292))</formula>
    </cfRule>
  </conditionalFormatting>
  <conditionalFormatting sqref="A292:J292">
    <cfRule type="expression" dxfId="2173" priority="3168">
      <formula>IF(ISBLANK($H$3),0,SEARCH($H$3,$B292))</formula>
    </cfRule>
  </conditionalFormatting>
  <conditionalFormatting sqref="A292:H292">
    <cfRule type="expression" dxfId="2172" priority="3169">
      <formula>IF(ISBLANK($H$3),0,SEARCH($H$3,$B292))</formula>
    </cfRule>
  </conditionalFormatting>
  <conditionalFormatting sqref="A292 E292 H292">
    <cfRule type="expression" dxfId="2171" priority="3170">
      <formula>IF(ISBLANK($H$3),0,SEARCH($H$3,$B292))</formula>
    </cfRule>
  </conditionalFormatting>
  <conditionalFormatting sqref="A292 E292 H292">
    <cfRule type="expression" dxfId="2170" priority="3171">
      <formula>IF(ISBLANK($H$3),0,SEARCH($H$3,$B292))</formula>
    </cfRule>
  </conditionalFormatting>
  <conditionalFormatting sqref="H292">
    <cfRule type="expression" dxfId="2169" priority="3172">
      <formula>IF(ISBLANK($H$3),0,SEARCH($H$3,#REF!))</formula>
    </cfRule>
  </conditionalFormatting>
  <conditionalFormatting sqref="H292">
    <cfRule type="expression" dxfId="2168" priority="3173">
      <formula>IF(ISBLANK($H$3),0,SEARCH($H$3,#REF!))</formula>
    </cfRule>
  </conditionalFormatting>
  <conditionalFormatting sqref="H292">
    <cfRule type="expression" dxfId="2167" priority="3174">
      <formula>IF(ISBLANK($H$3),0,SEARCH($H$3,#REF!))</formula>
    </cfRule>
  </conditionalFormatting>
  <conditionalFormatting sqref="H292">
    <cfRule type="expression" dxfId="2166" priority="3175">
      <formula>IF(ISBLANK($H$3),0,SEARCH($H$3,#REF!))</formula>
    </cfRule>
  </conditionalFormatting>
  <conditionalFormatting sqref="H292">
    <cfRule type="expression" dxfId="2165" priority="3176">
      <formula>IF(ISBLANK($H$3),0,SEARCH($H$3,#REF!))</formula>
    </cfRule>
  </conditionalFormatting>
  <conditionalFormatting sqref="A292 H292">
    <cfRule type="expression" dxfId="2164" priority="3177">
      <formula>IF(ISBLANK($H$3),0,SEARCH($H$3,$B292))</formula>
    </cfRule>
  </conditionalFormatting>
  <conditionalFormatting sqref="A292 H292">
    <cfRule type="expression" dxfId="2163" priority="3178">
      <formula>IF(ISBLANK($H$3),0,SEARCH($H$3,$B292))</formula>
    </cfRule>
  </conditionalFormatting>
  <conditionalFormatting sqref="A292">
    <cfRule type="expression" dxfId="2162" priority="3179">
      <formula>IF(ISBLANK($H$3),0,SEARCH($H$3,$B292))</formula>
    </cfRule>
  </conditionalFormatting>
  <conditionalFormatting sqref="A292">
    <cfRule type="expression" dxfId="2161" priority="3180">
      <formula>IF(ISBLANK($H$3),0,SEARCH($H$3,$B292))</formula>
    </cfRule>
  </conditionalFormatting>
  <conditionalFormatting sqref="A290:A291 H290">
    <cfRule type="expression" dxfId="2160" priority="3181">
      <formula>IF(ISBLANK($H$3),0,SEARCH($H$3,$B290))</formula>
    </cfRule>
  </conditionalFormatting>
  <conditionalFormatting sqref="A290:A291 H290">
    <cfRule type="expression" dxfId="2159" priority="3182">
      <formula>IF(ISBLANK($H$3),0,SEARCH($H$3,$B290))</formula>
    </cfRule>
  </conditionalFormatting>
  <conditionalFormatting sqref="A290:A291 H291">
    <cfRule type="expression" dxfId="2158" priority="3183">
      <formula>IF(ISBLANK($H$3),0,SEARCH($H$3,$B290))</formula>
    </cfRule>
  </conditionalFormatting>
  <conditionalFormatting sqref="A290:A291 H291">
    <cfRule type="expression" dxfId="2157" priority="3184">
      <formula>IF(ISBLANK($H$3),0,SEARCH($H$3,$B290))</formula>
    </cfRule>
  </conditionalFormatting>
  <conditionalFormatting sqref="A290:A291 D290:F291 H290:H291 C291 G291">
    <cfRule type="expression" dxfId="2156" priority="3185">
      <formula>IF(ISBLANK($H$3),0,SEARCH($H$3,$B290))</formula>
    </cfRule>
  </conditionalFormatting>
  <conditionalFormatting sqref="A290:A291 C290:H291">
    <cfRule type="expression" dxfId="2155" priority="3186">
      <formula>IF(ISBLANK($H$3),0,SEARCH($H$3,$B290))</formula>
    </cfRule>
  </conditionalFormatting>
  <conditionalFormatting sqref="A290:J291">
    <cfRule type="expression" dxfId="2154" priority="3187">
      <formula>IF(ISBLANK($H$3),0,SEARCH($H$3,$B290))</formula>
    </cfRule>
  </conditionalFormatting>
  <conditionalFormatting sqref="A290:H291">
    <cfRule type="expression" dxfId="2153" priority="3188">
      <formula>IF(ISBLANK($H$3),0,SEARCH($H$3,$B290))</formula>
    </cfRule>
  </conditionalFormatting>
  <conditionalFormatting sqref="A290:A291 H290:H291">
    <cfRule type="expression" dxfId="2152" priority="3189">
      <formula>IF(ISBLANK($H$3),0,SEARCH($H$3,$B290))</formula>
    </cfRule>
  </conditionalFormatting>
  <conditionalFormatting sqref="A290:A291 H290:H291">
    <cfRule type="expression" dxfId="2151" priority="3190">
      <formula>IF(ISBLANK($H$3),0,SEARCH($H$3,$B290))</formula>
    </cfRule>
  </conditionalFormatting>
  <conditionalFormatting sqref="A290:A291 C290:H291">
    <cfRule type="expression" dxfId="2150" priority="3191">
      <formula>IF(ISBLANK($H$3),0,SEARCH($H$3,$B290))</formula>
    </cfRule>
  </conditionalFormatting>
  <conditionalFormatting sqref="A290:A291 C290:H291">
    <cfRule type="expression" dxfId="2149" priority="3192">
      <formula>IF(ISBLANK($H$3),0,SEARCH($H$3,$B290))</formula>
    </cfRule>
  </conditionalFormatting>
  <conditionalFormatting sqref="A289:J289">
    <cfRule type="expression" dxfId="2148" priority="3193">
      <formula>IF(ISBLANK($H$3),0,SEARCH($H$3,$B289))</formula>
    </cfRule>
  </conditionalFormatting>
  <conditionalFormatting sqref="A289 C289:H289">
    <cfRule type="expression" dxfId="2147" priority="3194">
      <formula>IF(ISBLANK($H$3),0,SEARCH($H$3,$B289))</formula>
    </cfRule>
  </conditionalFormatting>
  <conditionalFormatting sqref="A289 C289:H289">
    <cfRule type="expression" dxfId="2146" priority="3195">
      <formula>IF(ISBLANK($H$3),0,SEARCH($H$3,$B289))</formula>
    </cfRule>
  </conditionalFormatting>
  <conditionalFormatting sqref="A289:H289">
    <cfRule type="expression" dxfId="2145" priority="3196">
      <formula>IF(ISBLANK($H$3),0,SEARCH($H$3,$B289))</formula>
    </cfRule>
  </conditionalFormatting>
  <conditionalFormatting sqref="H289">
    <cfRule type="expression" dxfId="2144" priority="3197">
      <formula>IF(ISBLANK($H$3),0,SEARCH($H$3,#REF!))</formula>
    </cfRule>
  </conditionalFormatting>
  <conditionalFormatting sqref="A289 C289:H289">
    <cfRule type="expression" dxfId="2143" priority="3198">
      <formula>IF(ISBLANK($H$3),0,SEARCH($H$3,$B289))</formula>
    </cfRule>
  </conditionalFormatting>
  <conditionalFormatting sqref="A289 C289:H289">
    <cfRule type="expression" dxfId="2142" priority="3199">
      <formula>IF(ISBLANK($H$3),0,SEARCH($H$3,$B289))</formula>
    </cfRule>
  </conditionalFormatting>
  <conditionalFormatting sqref="A289 H289">
    <cfRule type="expression" dxfId="2141" priority="3200">
      <formula>IF(ISBLANK($H$3),0,SEARCH($H$3,$B289))</formula>
    </cfRule>
  </conditionalFormatting>
  <conditionalFormatting sqref="A289 H289">
    <cfRule type="expression" dxfId="2140" priority="3201">
      <formula>IF(ISBLANK($H$3),0,SEARCH($H$3,$B289))</formula>
    </cfRule>
  </conditionalFormatting>
  <conditionalFormatting sqref="H289">
    <cfRule type="expression" dxfId="2139" priority="3202">
      <formula>IF(ISBLANK($H$3),0,SEARCH($H$3,#REF!))</formula>
    </cfRule>
  </conditionalFormatting>
  <conditionalFormatting sqref="A289 E289 H289">
    <cfRule type="expression" dxfId="2138" priority="3203">
      <formula>IF(ISBLANK($H$3),0,SEARCH($H$3,$B289))</formula>
    </cfRule>
  </conditionalFormatting>
  <conditionalFormatting sqref="A289 E289 H289">
    <cfRule type="expression" dxfId="2137" priority="3204">
      <formula>IF(ISBLANK($H$3),0,SEARCH($H$3,$B289))</formula>
    </cfRule>
  </conditionalFormatting>
  <conditionalFormatting sqref="A289 H289">
    <cfRule type="expression" dxfId="2136" priority="3205">
      <formula>IF(ISBLANK($H$3),0,SEARCH($H$3,$B289))</formula>
    </cfRule>
  </conditionalFormatting>
  <conditionalFormatting sqref="A289 H289">
    <cfRule type="expression" dxfId="2135" priority="3206">
      <formula>IF(ISBLANK($H$3),0,SEARCH($H$3,$B289))</formula>
    </cfRule>
  </conditionalFormatting>
  <conditionalFormatting sqref="H287">
    <cfRule type="expression" dxfId="2134" priority="3207">
      <formula>IF(ISBLANK($H$3),0,SEARCH($H$3,#REF!))</formula>
    </cfRule>
  </conditionalFormatting>
  <conditionalFormatting sqref="H288">
    <cfRule type="expression" dxfId="2133" priority="3208">
      <formula>IF(ISBLANK($H$3),0,SEARCH($H$3,#REF!))</formula>
    </cfRule>
  </conditionalFormatting>
  <conditionalFormatting sqref="A287:A288 H287:H288">
    <cfRule type="expression" dxfId="2132" priority="3209">
      <formula>IF(ISBLANK($H$3),0,SEARCH($H$3,$B287))</formula>
    </cfRule>
  </conditionalFormatting>
  <conditionalFormatting sqref="A287:A288 H287:H288">
    <cfRule type="expression" dxfId="2131" priority="3210">
      <formula>IF(ISBLANK($H$3),0,SEARCH($H$3,$B287))</formula>
    </cfRule>
  </conditionalFormatting>
  <conditionalFormatting sqref="A287:A288 C287:H288">
    <cfRule type="expression" dxfId="2130" priority="3211">
      <formula>IF(ISBLANK($H$3),0,SEARCH($H$3,$B287))</formula>
    </cfRule>
  </conditionalFormatting>
  <conditionalFormatting sqref="A287:A288 C287:H288">
    <cfRule type="expression" dxfId="2129" priority="3212">
      <formula>IF(ISBLANK($H$3),0,SEARCH($H$3,$B287))</formula>
    </cfRule>
  </conditionalFormatting>
  <conditionalFormatting sqref="A287:H288">
    <cfRule type="expression" dxfId="2128" priority="3213">
      <formula>IF(ISBLANK($H$3),0,SEARCH($H$3,$B287))</formula>
    </cfRule>
  </conditionalFormatting>
  <conditionalFormatting sqref="A287:A288 C287:H288">
    <cfRule type="expression" dxfId="2127" priority="3214">
      <formula>IF(ISBLANK($H$3),0,SEARCH($H$3,$B287))</formula>
    </cfRule>
  </conditionalFormatting>
  <conditionalFormatting sqref="A287:A288 C287:H288">
    <cfRule type="expression" dxfId="2126" priority="3215">
      <formula>IF(ISBLANK($H$3),0,SEARCH($H$3,$B287))</formula>
    </cfRule>
  </conditionalFormatting>
  <conditionalFormatting sqref="A287:J288">
    <cfRule type="expression" dxfId="2125" priority="3216">
      <formula>IF(ISBLANK($H$3),0,SEARCH($H$3,$B287))</formula>
    </cfRule>
  </conditionalFormatting>
  <conditionalFormatting sqref="A287:A288 H288">
    <cfRule type="expression" dxfId="2124" priority="3217">
      <formula>IF(ISBLANK($H$3),0,SEARCH($H$3,$B287))</formula>
    </cfRule>
  </conditionalFormatting>
  <conditionalFormatting sqref="A287:A288 H288">
    <cfRule type="expression" dxfId="2123" priority="3218">
      <formula>IF(ISBLANK($H$3),0,SEARCH($H$3,$B287))</formula>
    </cfRule>
  </conditionalFormatting>
  <conditionalFormatting sqref="A287:A288 E287:E288 F287 H287:H288">
    <cfRule type="expression" dxfId="2122" priority="3219">
      <formula>IF(ISBLANK($H$3),0,SEARCH($H$3,$B287))</formula>
    </cfRule>
  </conditionalFormatting>
  <conditionalFormatting sqref="A287:A288 E287:E288 F287 H287:H288">
    <cfRule type="expression" dxfId="2121" priority="3220">
      <formula>IF(ISBLANK($H$3),0,SEARCH($H$3,$B287))</formula>
    </cfRule>
  </conditionalFormatting>
  <conditionalFormatting sqref="A285:A286 H286 A292:A309">
    <cfRule type="expression" dxfId="2120" priority="3221">
      <formula>IF(ISBLANK($H$3),0,SEARCH($H$3,$B285))</formula>
    </cfRule>
  </conditionalFormatting>
  <conditionalFormatting sqref="A285:A286 H286 A292:A309">
    <cfRule type="expression" dxfId="2119" priority="3222">
      <formula>IF(ISBLANK($H$3),0,SEARCH($H$3,$B285))</formula>
    </cfRule>
  </conditionalFormatting>
  <conditionalFormatting sqref="A285:A286 H286 A292:A309">
    <cfRule type="expression" dxfId="2118" priority="3223">
      <formula>IF(ISBLANK($H$3),0,SEARCH($H$3,$B285))</formula>
    </cfRule>
  </conditionalFormatting>
  <conditionalFormatting sqref="A285:A286 H286 A292:A309">
    <cfRule type="expression" dxfId="2117" priority="3224">
      <formula>IF(ISBLANK($H$3),0,SEARCH($H$3,$B285))</formula>
    </cfRule>
  </conditionalFormatting>
  <conditionalFormatting sqref="A285:A286 E285 H285:H286 H290 A292:A309 E292:E322 H292:H322 E324:E393 H324:H393">
    <cfRule type="expression" dxfId="2116" priority="3225">
      <formula>IF(ISBLANK($H$3),0,SEARCH($H$3,$B285))</formula>
    </cfRule>
  </conditionalFormatting>
  <conditionalFormatting sqref="A285:A286 E285 H285:H286 H290 A292:A309 E292:E322 H292:H322 E324:E393 H324:H393">
    <cfRule type="expression" dxfId="2115" priority="3226">
      <formula>IF(ISBLANK($H$3),0,SEARCH($H$3,$B285))</formula>
    </cfRule>
  </conditionalFormatting>
  <conditionalFormatting sqref="A285:A286 C285:C286 E285:H286 H290 A292:A309 C292:C309 E292:E322 F292:G309 H292:H322 E324:E393 H324:H393">
    <cfRule type="expression" dxfId="2114" priority="3227">
      <formula>IF(ISBLANK($H$3),0,SEARCH($H$3,$B285))</formula>
    </cfRule>
  </conditionalFormatting>
  <conditionalFormatting sqref="A285:A286 C285:C286 E285:H286 H290 A292:A309 C292:C309 E292:E322 F292:G309 H292:H322 E324:E393 H324:H393">
    <cfRule type="expression" dxfId="2113" priority="3228">
      <formula>IF(ISBLANK($H$3),0,SEARCH($H$3,$B285))</formula>
    </cfRule>
  </conditionalFormatting>
  <conditionalFormatting sqref="A285:A286 C285:C286 E285:H286 H290 A292:A309 C292:C309 E292:E322 F292:G309 H292:H322 E324:E393 H324:H393">
    <cfRule type="expression" dxfId="2112" priority="3229">
      <formula>IF(ISBLANK($H$3),0,SEARCH($H$3,$B285))</formula>
    </cfRule>
  </conditionalFormatting>
  <conditionalFormatting sqref="A285:C286 E285:J286 H290 A292:C309 E292:E322 F292:G309 H292:H322 I292:J309 E324:E393 H324:H393">
    <cfRule type="expression" dxfId="2111" priority="3230">
      <formula>IF(ISBLANK($H$3),0,SEARCH($H$3,$B285))</formula>
    </cfRule>
  </conditionalFormatting>
  <conditionalFormatting sqref="A285:A286 C285:C286 E285:H286 H290 A292:A309 C292:C309 E292:E322 F292:G309 H292:H322 E324:E393 H324:H393">
    <cfRule type="expression" dxfId="2110" priority="3231">
      <formula>IF(ISBLANK($H$3),0,SEARCH($H$3,$B285))</formula>
    </cfRule>
  </conditionalFormatting>
  <conditionalFormatting sqref="A285:C286 E285:H286 H290 A292:C309 E292:E322 F292:G309 H292:H322 E324:E393 H324:H393">
    <cfRule type="expression" dxfId="2109" priority="3232">
      <formula>IF(ISBLANK($H$3),0,SEARCH($H$3,$B285))</formula>
    </cfRule>
  </conditionalFormatting>
  <conditionalFormatting sqref="H286">
    <cfRule type="expression" dxfId="2108" priority="3233">
      <formula>IF(ISBLANK($H$3),0,SEARCH($H$3,#REF!))</formula>
    </cfRule>
  </conditionalFormatting>
  <conditionalFormatting sqref="H286">
    <cfRule type="expression" dxfId="2107" priority="3234">
      <formula>IF(ISBLANK($H$3),0,SEARCH($H$3,#REF!))</formula>
    </cfRule>
  </conditionalFormatting>
  <conditionalFormatting sqref="A283:C284 D283 E283:J284 H288:H289 H293:H294 H298:H299 H303:H304 H307:H311 H314 H317:H318 H321 H324:H325 H328 H331:H332 H335 H338:H339 H342 H345:H346 H349 H352:H353 H356 H359:H360 H363 H366:H367 H370 H373:H374 H377 H380:H381 H386:H387 H390 H393">
    <cfRule type="expression" dxfId="2106" priority="3235">
      <formula>IF(ISBLANK($H$3),0,SEARCH($H$3,$B283))</formula>
    </cfRule>
  </conditionalFormatting>
  <conditionalFormatting sqref="A283:A284 C283:C284 D283 E283:H284 H288:H289 H293:H294 H298:H299 H303:H304 H307:H311 H314 H317:H318 H321 H324:H325 H328 H331:H332 H335 H338:H339 H342 H345:H346 H349 H352:H353 H356 H359:H360 H363 H366:H367 H370 H373:H374 H377 H380:H381 H386:H387 H390 H393">
    <cfRule type="expression" dxfId="2105" priority="3236">
      <formula>IF(ISBLANK($H$3),0,SEARCH($H$3,$B283))</formula>
    </cfRule>
  </conditionalFormatting>
  <conditionalFormatting sqref="A283:A284 C283:C284 D283 E283:H284 H288:H289 H293:H294 H298:H299 H303:H304 H307:H311 H314 H317:H318 H321 H324:H325 H328 H331:H332 H335 H338:H339 H342 H345:H346 H349 H352:H353 H356 H359:H360 H363 H366:H367 H370 H373:H374 H377 H380:H381 H386:H387 H390 H393">
    <cfRule type="expression" dxfId="2104" priority="3237">
      <formula>IF(ISBLANK($H$3),0,SEARCH($H$3,$B283))</formula>
    </cfRule>
  </conditionalFormatting>
  <conditionalFormatting sqref="A283:C284 D283 E283:H284 H288:H289 H293:H294 H298:H299 H303:H304 H307:H311 H314 H317:H318 H321 H324:H325 H328 H331:H332 H335 H338:H339 H342 H345:H346 H349 H352:H353 H356 H359:H360 H363 H366:H367 H370 H373:H374 H377 H380:H381 H386:H387 H390 H393">
    <cfRule type="expression" dxfId="2103" priority="3238">
      <formula>IF(ISBLANK($H$3),0,SEARCH($H$3,$B283))</formula>
    </cfRule>
  </conditionalFormatting>
  <conditionalFormatting sqref="A283:A284 C283:C284 D283 E283:H284 H288:H289 H293:H294 H298:H299 H303:H304 H307:H311 H314 H317:H318 H321 H324:H325 H328 H331:H332 H335 H338:H339 H342 H345:H346 H349 H352:H353 H356 H359:H360 H363 H366:H367 H370 H373:H374 H377 H380:H381 H386:H387 H390 H393">
    <cfRule type="expression" dxfId="2102" priority="3239">
      <formula>IF(ISBLANK($H$3),0,SEARCH($H$3,$B283))</formula>
    </cfRule>
  </conditionalFormatting>
  <conditionalFormatting sqref="A283:A284 C283:C284 D283 E283:H284 H288:H289 H293:H294 H298:H299 H303:H304 H307:H311 H314 H317:H318 H321 H324:H325 H328 H331:H332 H335 H338:H339 H342 H345:H346 H349 H352:H353 H356 H359:H360 H363 H366:H367 H370 H373:H374 H377 H380:H381 H386:H387 H390 H393">
    <cfRule type="expression" dxfId="2101" priority="3240">
      <formula>IF(ISBLANK($H$3),0,SEARCH($H$3,$B283))</formula>
    </cfRule>
  </conditionalFormatting>
  <conditionalFormatting sqref="A283:A284 H283 H288 H293 H298 H303 H310 H317 H324 H331 H338 H345 H352 H359 H366 H373 H380 H386 H393">
    <cfRule type="expression" dxfId="2100" priority="3241">
      <formula>IF(ISBLANK($H$3),0,SEARCH($H$3,$B283))</formula>
    </cfRule>
  </conditionalFormatting>
  <conditionalFormatting sqref="A283:A284 H283 H288 H293 H298 H303 H310 H317 H324 H331 H338 H345 H352 H359 H366 H373 H380 H386 H393">
    <cfRule type="expression" dxfId="2099" priority="3242">
      <formula>IF(ISBLANK($H$3),0,SEARCH($H$3,$B283))</formula>
    </cfRule>
  </conditionalFormatting>
  <conditionalFormatting sqref="A283:A284 F283 H283:H284 E284 H288:H289 H293:H294 H298:H299 H303:H304 H307:H311 H314 H317:H318 H321 H324:H325 H328 H331:H332 H335 H338:H339 H342 H345:H346 H349 H352:H353 H356 H359:H360 H363 H366:H367 H370 H373:H374 H377 H380:H381 H386:H387 H390 H393">
    <cfRule type="expression" dxfId="2098" priority="3243">
      <formula>IF(ISBLANK($H$3),0,SEARCH($H$3,$B283))</formula>
    </cfRule>
  </conditionalFormatting>
  <conditionalFormatting sqref="A283:A284 F283 H283:H284 E284 H288:H289 H293:H294 H298:H299 H303:H304 H307:H311 H314 H317:H318 H321 H324:H325 H328 H331:H332 H335 H338:H339 H342 H345:H346 H349 H352:H353 H356 H359:H360 H363 H366:H367 H370 H373:H374 H377 H380:H381 H386:H387 H390 H393">
    <cfRule type="expression" dxfId="2097" priority="3244">
      <formula>IF(ISBLANK($H$3),0,SEARCH($H$3,$B283))</formula>
    </cfRule>
  </conditionalFormatting>
  <conditionalFormatting sqref="H283 H288 H293 H298 H303 H310 H317 H324 H331 H338 H345 H352 H359 H366 H373 H380 H386 H393">
    <cfRule type="expression" dxfId="2096" priority="3245">
      <formula>IF(ISBLANK($H$3),0,SEARCH($H$3,#REF!))</formula>
    </cfRule>
  </conditionalFormatting>
  <conditionalFormatting sqref="H283 H288 H293 H298 H303 H310 H317 H324 H331 H338 H345 H352 H359 H366 H373 H380 H386 H393">
    <cfRule type="expression" dxfId="2095" priority="3246">
      <formula>IF(ISBLANK($H$3),0,SEARCH($H$3,#REF!))</formula>
    </cfRule>
  </conditionalFormatting>
  <conditionalFormatting sqref="A283:A284 H283 H288 H293 H298 H303 H310 H317 H324 H331 H338 H345 H352 H359 H366 H373 H380 H386 H393">
    <cfRule type="expression" dxfId="2094" priority="3247">
      <formula>IF(ISBLANK($H$3),0,SEARCH($H$3,$B283))</formula>
    </cfRule>
  </conditionalFormatting>
  <conditionalFormatting sqref="A283:A284 H283 H288 H293 H298 H303 H310 H317 H324 H331 H338 H345 H352 H359 H366 H373 H380 H386 H393">
    <cfRule type="expression" dxfId="2093" priority="3248">
      <formula>IF(ISBLANK($H$3),0,SEARCH($H$3,$B283))</formula>
    </cfRule>
  </conditionalFormatting>
  <conditionalFormatting sqref="A282:J282 H287 H292 H297 H302 H309 H316 H330 H337 H344 H351 H358 H365 H372 H379 H385 H392">
    <cfRule type="expression" dxfId="2092" priority="3249">
      <formula>IF(ISBLANK($H$3),0,SEARCH($H$3,$B282))</formula>
    </cfRule>
  </conditionalFormatting>
  <conditionalFormatting sqref="A282 C282:H282 H287 H292 H297 H302 H309 H316 H330 H337 H344 H351 H358 H365 H372 H379 H385 H392">
    <cfRule type="expression" dxfId="2091" priority="3250">
      <formula>IF(ISBLANK($H$3),0,SEARCH($H$3,$B282))</formula>
    </cfRule>
  </conditionalFormatting>
  <conditionalFormatting sqref="A282 C282:H282 H287 H292 H297 H302 H309 H316 H330 H337 H344 H351 H358 H365 H372 H379 H385 H392">
    <cfRule type="expression" dxfId="2090" priority="3251">
      <formula>IF(ISBLANK($H$3),0,SEARCH($H$3,$B282))</formula>
    </cfRule>
  </conditionalFormatting>
  <conditionalFormatting sqref="A282 C282:H282 H287 H292 H297 H302 H309 H316 H330 H337 H344 H351 H358 H365 H372 H379 H385 H392">
    <cfRule type="expression" dxfId="2089" priority="3252">
      <formula>IF(ISBLANK($H$3),0,SEARCH($H$3,$B282))</formula>
    </cfRule>
  </conditionalFormatting>
  <conditionalFormatting sqref="A282 C282:H282 H287 H292 H297 H302 H309 H316 H330 H337 H344 H351 H358 H365 H372 H379 H385 H392">
    <cfRule type="expression" dxfId="2088" priority="3253">
      <formula>IF(ISBLANK($H$3),0,SEARCH($H$3,$B282))</formula>
    </cfRule>
  </conditionalFormatting>
  <conditionalFormatting sqref="A282:H282 H287 H292 H297 H302 H309 H316 H330 H337 H344 H351 H358 H365 H372 H379 H385 H392">
    <cfRule type="expression" dxfId="2087" priority="3254">
      <formula>IF(ISBLANK($H$3),0,SEARCH($H$3,$B282))</formula>
    </cfRule>
  </conditionalFormatting>
  <conditionalFormatting sqref="A282 H282 H287 H292 H297 H302 H309 H316 H330 H337 H344 H351 H358 H365 H372 H379 H385 H392">
    <cfRule type="expression" dxfId="2086" priority="3255">
      <formula>IF(ISBLANK($H$3),0,SEARCH($H$3,$B282))</formula>
    </cfRule>
  </conditionalFormatting>
  <conditionalFormatting sqref="A282 H282 H287 H292 H297 H302 H309 H316 H330 H337 H344 H351 H358 H365 H372 H379 H385 H392">
    <cfRule type="expression" dxfId="2085" priority="3256">
      <formula>IF(ISBLANK($H$3),0,SEARCH($H$3,$B282))</formula>
    </cfRule>
  </conditionalFormatting>
  <conditionalFormatting sqref="A282 H282 H287 H292 H297 H302 H309 H316 H330 H337 H344 H351 H358 H365 H372 H379 H385 H392">
    <cfRule type="expression" dxfId="2084" priority="3257">
      <formula>IF(ISBLANK($H$3),0,SEARCH($H$3,$B282))</formula>
    </cfRule>
  </conditionalFormatting>
  <conditionalFormatting sqref="A282 H282 H287 H292 H297 H302 H309 H316 H330 H337 H344 H351 H358 H365 H372 H379 H385 H392">
    <cfRule type="expression" dxfId="2083" priority="3258">
      <formula>IF(ISBLANK($H$3),0,SEARCH($H$3,$B282))</formula>
    </cfRule>
  </conditionalFormatting>
  <conditionalFormatting sqref="A282 H282 H287 H292 H297 H302 H309 H316 H330 H337 H344 H351 H358 H365 H372 H379 H385 H392">
    <cfRule type="expression" dxfId="2082" priority="3259">
      <formula>IF(ISBLANK($H$3),0,SEARCH($H$3,$B282))</formula>
    </cfRule>
  </conditionalFormatting>
  <conditionalFormatting sqref="A282 H282 H287 H292 H297 H302 H309 H316 H330 H337 H344 H351 H358 H365 H372 H379 H385 H392">
    <cfRule type="expression" dxfId="2081" priority="3260">
      <formula>IF(ISBLANK($H$3),0,SEARCH($H$3,$B282))</formula>
    </cfRule>
  </conditionalFormatting>
  <conditionalFormatting sqref="H282 H287 H292 H297 H302 H309 H316 H330 H337 H344 H351 H358 H365 H372 H379 H385 H392">
    <cfRule type="expression" dxfId="2080" priority="3261">
      <formula>IF(ISBLANK($H$3),0,SEARCH($H$3,#REF!))</formula>
    </cfRule>
  </conditionalFormatting>
  <conditionalFormatting sqref="A281 C281:H281 H286 H291 H296 H301 H306 H308:H309 H313 H315 H320 H322 H327 H329 H334 H336 H341 H343 H348 H350 H355 H357 H362 H364 H369 H371 H376 H378 H383:H384 H389 H391">
    <cfRule type="expression" dxfId="2079" priority="3262">
      <formula>IF(ISBLANK($H$3),0,SEARCH($H$3,$B281))</formula>
    </cfRule>
  </conditionalFormatting>
  <conditionalFormatting sqref="A281 H281 H286 H291 H296 H301 H306 H308:H309 H313 H315 H320 H322 H327 H329 H334 H336 H341 H343 H348 H350 H355 H357 H362 H364 H369 H371 H376 H378 H383:H384 H389 H391">
    <cfRule type="expression" dxfId="2078" priority="3263">
      <formula>IF(ISBLANK($H$3),0,SEARCH($H$3,$B281))</formula>
    </cfRule>
  </conditionalFormatting>
  <conditionalFormatting sqref="A281 H281 H286 H291 H296 H301 H306 H308:H309 H313 H315 H320 H322 H327 H329 H334 H336 H341 H343 H348 H350 H355 H357 H362 H364 H369 H371 H376 H378 H383:H384 H389 H391">
    <cfRule type="expression" dxfId="2077" priority="3264">
      <formula>IF(ISBLANK($H$3),0,SEARCH($H$3,$B281))</formula>
    </cfRule>
  </conditionalFormatting>
  <conditionalFormatting sqref="A281:H281 H286 H291 H296 H301 H306 H308:H309 H313 H315 H320 H322 H327 H329 H334 H336 H341 H343 H348 H350 H355 H357 H362 H364 H369 H371 H376 H378 H383:H384 H389 H391">
    <cfRule type="expression" dxfId="2076" priority="3265">
      <formula>IF(ISBLANK($H$3),0,SEARCH($H$3,$B281))</formula>
    </cfRule>
  </conditionalFormatting>
  <conditionalFormatting sqref="A281:J281 H286 H291 H296 H301 H306 H308:H309 H313 H315 H320 H322 H327 H329 H334 H336 H341 H343 H348 H350 H355 H357 H362 H364 H369 H371 H376 H378 H383:H384 H389 H391">
    <cfRule type="expression" dxfId="2075" priority="3266">
      <formula>IF(ISBLANK($H$3),0,SEARCH($H$3,$B281))</formula>
    </cfRule>
  </conditionalFormatting>
  <conditionalFormatting sqref="A281 C281:H281 H286 H291 H296 H301 H306 H308:H309 H313 H315 H320 H322 H327 H329 H334 H336 H341 H343 H348 H350 H355 H357 H362 H364 H369 H371 H376 H378 H383:H384 H389 H391">
    <cfRule type="expression" dxfId="2074" priority="3267">
      <formula>IF(ISBLANK($H$3),0,SEARCH($H$3,$B281))</formula>
    </cfRule>
  </conditionalFormatting>
  <conditionalFormatting sqref="A281 E281:F281 H281 H286 H291 H296 H301 H306 H308:H309 H313 H315 H320 H322 H327 H329 H334 H336 H341 H343 H348 H350 H355 H357 H362 H364 H369 H371 H376 H378 H383:H384 H389 H391">
    <cfRule type="expression" dxfId="2073" priority="3268">
      <formula>IF(ISBLANK($H$3),0,SEARCH($H$3,$B281))</formula>
    </cfRule>
  </conditionalFormatting>
  <conditionalFormatting sqref="A281 E281:F281 H281 H286 H291 H296 H301 H306 H308:H309 H313 H315 H320 H322 H327 H329 H334 H336 H341 H343 H348 H350 H355 H357 H362 H364 H369 H371 H376 H378 H383:H384 H389 H391">
    <cfRule type="expression" dxfId="2072" priority="3269">
      <formula>IF(ISBLANK($H$3),0,SEARCH($H$3,$B281))</formula>
    </cfRule>
  </conditionalFormatting>
  <conditionalFormatting sqref="A281 E281:F281 H281 H286 H291 H296 H301 H306 H308:H309 H313 H315 H320 H322 H327 H329 H334 H336 H341 H343 H348 H350 H355 H357 H362 H364 H369 H371 H376 H378 H383:H384 H389 H391">
    <cfRule type="expression" dxfId="2071" priority="3270">
      <formula>IF(ISBLANK($H$3),0,SEARCH($H$3,$B281))</formula>
    </cfRule>
  </conditionalFormatting>
  <conditionalFormatting sqref="A281 E281:F281 H281 H286 H291 H296 H301 H306 H308:H309 H313 H315 H320 H322 H327 H329 H334 H336 H341 H343 H348 H350 H355 H357 H362 H364 H369 H371 H376 H378 H383:H384 H389 H391">
    <cfRule type="expression" dxfId="2070" priority="3271">
      <formula>IF(ISBLANK($H$3),0,SEARCH($H$3,$B281))</formula>
    </cfRule>
  </conditionalFormatting>
  <conditionalFormatting sqref="A281">
    <cfRule type="expression" dxfId="2069" priority="3272">
      <formula>IF(ISBLANK($H$3),0,SEARCH($H$3,$B281))</formula>
    </cfRule>
  </conditionalFormatting>
  <conditionalFormatting sqref="A281">
    <cfRule type="expression" dxfId="2068" priority="3273">
      <formula>IF(ISBLANK($H$3),0,SEARCH($H$3,$B281))</formula>
    </cfRule>
  </conditionalFormatting>
  <conditionalFormatting sqref="A279:A309 C279:C309 E279:E322 F279:G309 H279:H322 E324:E393 H324:H393">
    <cfRule type="expression" dxfId="2067" priority="3274">
      <formula>IF(ISBLANK($H$3),0,SEARCH($H$3,$B279))</formula>
    </cfRule>
  </conditionalFormatting>
  <conditionalFormatting sqref="A279:A309 E279:E322 E324:E393">
    <cfRule type="expression" dxfId="2066" priority="3275">
      <formula>IF(ISBLANK($H$3),0,SEARCH($H$3,$B279))</formula>
    </cfRule>
  </conditionalFormatting>
  <conditionalFormatting sqref="A279:A309 E279:E322 E324:E393">
    <cfRule type="expression" dxfId="2065" priority="3276">
      <formula>IF(ISBLANK($H$3),0,SEARCH($H$3,$B279))</formula>
    </cfRule>
  </conditionalFormatting>
  <conditionalFormatting sqref="A279:A309 E279:E322 H279:H322 E324:E393 H324:H393">
    <cfRule type="expression" dxfId="2064" priority="3277">
      <formula>IF(ISBLANK($H$3),0,SEARCH($H$3,$B279))</formula>
    </cfRule>
  </conditionalFormatting>
  <conditionalFormatting sqref="A279:A309 E279:E322 H279:H322 E324:E393 H324:H393">
    <cfRule type="expression" dxfId="2063" priority="3278">
      <formula>IF(ISBLANK($H$3),0,SEARCH($H$3,$B279))</formula>
    </cfRule>
  </conditionalFormatting>
  <conditionalFormatting sqref="A279:A309 C279 E279:E322 F279:F309 G279 H279:H322 E324:E393 H324:H393">
    <cfRule type="expression" dxfId="2062" priority="3279">
      <formula>IF(ISBLANK($H$3),0,SEARCH($H$3,$B279))</formula>
    </cfRule>
  </conditionalFormatting>
  <conditionalFormatting sqref="A279:A309 C279 E279:E322 F279:F309 G279 H279:H322 E324:E393 H324:H393">
    <cfRule type="expression" dxfId="2061" priority="3280">
      <formula>IF(ISBLANK($H$3),0,SEARCH($H$3,$B279))</formula>
    </cfRule>
  </conditionalFormatting>
  <conditionalFormatting sqref="H280:H322 H324:H393">
    <cfRule type="expression" dxfId="2060" priority="3281">
      <formula>IF(ISBLANK($H$3),0,SEARCH($H$3,#REF!))</formula>
    </cfRule>
  </conditionalFormatting>
  <conditionalFormatting sqref="H280:H322 H324:H393">
    <cfRule type="expression" dxfId="2059" priority="3282">
      <formula>IF(ISBLANK($H$3),0,SEARCH($H$3,#REF!))</formula>
    </cfRule>
  </conditionalFormatting>
  <conditionalFormatting sqref="H280:H322 H324:H393">
    <cfRule type="expression" dxfId="2058" priority="3283">
      <formula>IF(ISBLANK($H$3),0,SEARCH($H$3,#REF!))</formula>
    </cfRule>
  </conditionalFormatting>
  <conditionalFormatting sqref="H280:H322 H324:H393">
    <cfRule type="expression" dxfId="2057" priority="3284">
      <formula>IF(ISBLANK($H$3),0,SEARCH($H$3,#REF!))</formula>
    </cfRule>
  </conditionalFormatting>
  <conditionalFormatting sqref="H280:H322 H324:H393">
    <cfRule type="expression" dxfId="2056" priority="3285">
      <formula>IF(ISBLANK($H$3),0,SEARCH($H$3,#REF!))</formula>
    </cfRule>
  </conditionalFormatting>
  <conditionalFormatting sqref="A279:C309 E279:E322 F279:G309 H279:H322 I279:J309 E324:E393 H324:H393">
    <cfRule type="expression" dxfId="2055" priority="3286">
      <formula>IF(ISBLANK($H$3),0,SEARCH($H$3,$B279))</formula>
    </cfRule>
  </conditionalFormatting>
  <conditionalFormatting sqref="A279:A309 E279:E322 F279:F309 H279:H322 C280:C309 G280:G309 E324:E393 H324:H393">
    <cfRule type="expression" dxfId="2054" priority="3287">
      <formula>IF(ISBLANK($H$3),0,SEARCH($H$3,$B279))</formula>
    </cfRule>
  </conditionalFormatting>
  <conditionalFormatting sqref="A279:C309 E279:E322 F279:G309 H279:H322 E324:E393 H324:H393">
    <cfRule type="expression" dxfId="2053" priority="3288">
      <formula>IF(ISBLANK($H$3),0,SEARCH($H$3,$B279))</formula>
    </cfRule>
  </conditionalFormatting>
  <conditionalFormatting sqref="A279:A309">
    <cfRule type="expression" dxfId="2052" priority="3289">
      <formula>IF(ISBLANK($H$3),0,SEARCH($H$3,$B279))</formula>
    </cfRule>
  </conditionalFormatting>
  <conditionalFormatting sqref="A279:A309">
    <cfRule type="expression" dxfId="2051" priority="3290">
      <formula>IF(ISBLANK($H$3),0,SEARCH($H$3,$B279))</formula>
    </cfRule>
  </conditionalFormatting>
  <conditionalFormatting sqref="A277:A278 C277:C278 E277:G278 H277:H322 H324:H393">
    <cfRule type="expression" dxfId="2050" priority="3291">
      <formula>IF(ISBLANK($H$3),0,SEARCH($H$3,$B277))</formula>
    </cfRule>
  </conditionalFormatting>
  <conditionalFormatting sqref="A277:C278 E277:G278 H277:H322 I277:J278 H324:H393">
    <cfRule type="expression" dxfId="2049" priority="3292">
      <formula>IF(ISBLANK($H$3),0,SEARCH($H$3,$B277))</formula>
    </cfRule>
  </conditionalFormatting>
  <conditionalFormatting sqref="A277:C278 E277:G278 H277:H322 H324:H393">
    <cfRule type="expression" dxfId="2048" priority="3293">
      <formula>IF(ISBLANK($H$3),0,SEARCH($H$3,$B277))</formula>
    </cfRule>
  </conditionalFormatting>
  <conditionalFormatting sqref="A277:A278 C277 E277:G278 H277:H322 H324:H393">
    <cfRule type="expression" dxfId="2047" priority="3294">
      <formula>IF(ISBLANK($H$3),0,SEARCH($H$3,$B277))</formula>
    </cfRule>
  </conditionalFormatting>
  <conditionalFormatting sqref="A277:A278 C277 E277:G278 H277:H322 H324:H393">
    <cfRule type="expression" dxfId="2046" priority="3295">
      <formula>IF(ISBLANK($H$3),0,SEARCH($H$3,$B277))</formula>
    </cfRule>
  </conditionalFormatting>
  <conditionalFormatting sqref="A277:A278 C277:C278 E277:G278 H277:H322 H324:H393">
    <cfRule type="expression" dxfId="2045" priority="3296">
      <formula>IF(ISBLANK($H$3),0,SEARCH($H$3,$B277))</formula>
    </cfRule>
  </conditionalFormatting>
  <conditionalFormatting sqref="A277:A278 H278 H280 H282 H284 H286:H290 H292 H294 H297 H299 H302 H304 H307:H309 H311 H314 H316 H318 H321 H325 H328 H330 H332 H335 H337 H339 H342 H344 H346 H349 H351 H353 H356 H358 H360 H363 H365 H367 H370 H372 H374 H377 H379 H381 H385 H387 H390 H392">
    <cfRule type="expression" dxfId="2044" priority="3297">
      <formula>IF(ISBLANK($H$3),0,SEARCH($H$3,$B277))</formula>
    </cfRule>
  </conditionalFormatting>
  <conditionalFormatting sqref="A277:A278 H278 H280 H282 H284 H286:H290 H292 H294 H297 H299 H302 H304 H307:H309 H311 H314 H316 H318 H321 H325 H328 H330 H332 H335 H337 H339 H342 H344 H346 H349 H351 H353 H356 H358 H360 H363 H365 H367 H370 H372 H374 H377 H379 H381 H385 H387 H390 H392">
    <cfRule type="expression" dxfId="2043" priority="3298">
      <formula>IF(ISBLANK($H$3),0,SEARCH($H$3,$B277))</formula>
    </cfRule>
  </conditionalFormatting>
  <conditionalFormatting sqref="A277:A278">
    <cfRule type="expression" dxfId="2042" priority="3299">
      <formula>IF(ISBLANK($H$3),0,SEARCH($H$3,$B277))</formula>
    </cfRule>
  </conditionalFormatting>
  <conditionalFormatting sqref="A277:A278">
    <cfRule type="expression" dxfId="2041" priority="3300">
      <formula>IF(ISBLANK($H$3),0,SEARCH($H$3,$B277))</formula>
    </cfRule>
  </conditionalFormatting>
  <conditionalFormatting sqref="A277:A278 H278 H280 H282 H284 H286:H290 H292 H294 H297 H299 H302 H304 H307:H309 H311 H314 H316 H318 H321 H325 H328 H330 H332 H335 H337 H339 H342 H344 H346 H349 H351 H353 H356 H358 H360 H363 H365 H367 H370 H372 H374 H377 H379 H381 H385 H387 H390 H392">
    <cfRule type="expression" dxfId="2040" priority="3301">
      <formula>IF(ISBLANK($H$3),0,SEARCH($H$3,$B277))</formula>
    </cfRule>
  </conditionalFormatting>
  <conditionalFormatting sqref="A277:A278 H278 H280 H282 H284 H286:H290 H292 H294 H297 H299 H302 H304 H307:H309 H311 H314 H316 H318 H321 H325 H328 H330 H332 H335 H337 H339 H342 H344 H346 H349 H351 H353 H356 H358 H360 H363 H365 H367 H370 H372 H374 H377 H379 H381 H385 H387 H390 H392">
    <cfRule type="expression" dxfId="2039" priority="3302">
      <formula>IF(ISBLANK($H$3),0,SEARCH($H$3,$B277))</formula>
    </cfRule>
  </conditionalFormatting>
  <conditionalFormatting sqref="A276 E276:F276">
    <cfRule type="expression" dxfId="2038" priority="3303">
      <formula>IF(ISBLANK($H$3),0,SEARCH($H$3,$B276))</formula>
    </cfRule>
  </conditionalFormatting>
  <conditionalFormatting sqref="A276 E276:F276">
    <cfRule type="expression" dxfId="2037" priority="3304">
      <formula>IF(ISBLANK($H$3),0,SEARCH($H$3,$B276))</formula>
    </cfRule>
  </conditionalFormatting>
  <conditionalFormatting sqref="A276:C276 E276:J276">
    <cfRule type="expression" dxfId="2036" priority="3305">
      <formula>IF(ISBLANK($H$3),0,SEARCH($H$3,$B276))</formula>
    </cfRule>
  </conditionalFormatting>
  <conditionalFormatting sqref="A276 C276 E276:H276">
    <cfRule type="expression" dxfId="2035" priority="3306">
      <formula>IF(ISBLANK($H$3),0,SEARCH($H$3,$B276))</formula>
    </cfRule>
  </conditionalFormatting>
  <conditionalFormatting sqref="A276 C276 E276:H276">
    <cfRule type="expression" dxfId="2034" priority="3307">
      <formula>IF(ISBLANK($H$3),0,SEARCH($H$3,$B276))</formula>
    </cfRule>
  </conditionalFormatting>
  <conditionalFormatting sqref="A276:C276 E276:H276">
    <cfRule type="expression" dxfId="2033" priority="3308">
      <formula>IF(ISBLANK($H$3),0,SEARCH($H$3,$B276))</formula>
    </cfRule>
  </conditionalFormatting>
  <conditionalFormatting sqref="A276 C276 E276:H276">
    <cfRule type="expression" dxfId="2032" priority="3309">
      <formula>IF(ISBLANK($H$3),0,SEARCH($H$3,$B276))</formula>
    </cfRule>
  </conditionalFormatting>
  <conditionalFormatting sqref="A276 E276:F276 H276">
    <cfRule type="expression" dxfId="2031" priority="3310">
      <formula>IF(ISBLANK($H$3),0,SEARCH($H$3,$B276))</formula>
    </cfRule>
  </conditionalFormatting>
  <conditionalFormatting sqref="A276">
    <cfRule type="expression" dxfId="2030" priority="3311">
      <formula>IF(ISBLANK($H$3),0,SEARCH($H$3,$B276))</formula>
    </cfRule>
  </conditionalFormatting>
  <conditionalFormatting sqref="A276">
    <cfRule type="expression" dxfId="2029" priority="3312">
      <formula>IF(ISBLANK($H$3),0,SEARCH($H$3,$B276))</formula>
    </cfRule>
  </conditionalFormatting>
  <conditionalFormatting sqref="A276 E276:F276">
    <cfRule type="expression" dxfId="2028" priority="3313">
      <formula>IF(ISBLANK($H$3),0,SEARCH($H$3,$B276))</formula>
    </cfRule>
  </conditionalFormatting>
  <conditionalFormatting sqref="A276 E276:F276">
    <cfRule type="expression" dxfId="2027" priority="3314">
      <formula>IF(ISBLANK($H$3),0,SEARCH($H$3,$B276))</formula>
    </cfRule>
  </conditionalFormatting>
  <conditionalFormatting sqref="A275 H275">
    <cfRule type="expression" dxfId="2026" priority="3315">
      <formula>IF(ISBLANK($H$3),0,SEARCH($H$3,$B275))</formula>
    </cfRule>
  </conditionalFormatting>
  <conditionalFormatting sqref="A275 H275">
    <cfRule type="expression" dxfId="2025" priority="3316">
      <formula>IF(ISBLANK($H$3),0,SEARCH($H$3,$B275))</formula>
    </cfRule>
  </conditionalFormatting>
  <conditionalFormatting sqref="A275:C275 E275:J275">
    <cfRule type="expression" dxfId="2024" priority="3317">
      <formula>IF(ISBLANK($H$3),0,SEARCH($H$3,$B275))</formula>
    </cfRule>
  </conditionalFormatting>
  <conditionalFormatting sqref="A275:C275 E275:I275">
    <cfRule type="expression" dxfId="2023" priority="3318">
      <formula>IF(ISBLANK($H$3),0,SEARCH($H$3,$B275))</formula>
    </cfRule>
  </conditionalFormatting>
  <conditionalFormatting sqref="A275 C275 E275:H275">
    <cfRule type="expression" dxfId="2022" priority="3319">
      <formula>IF(ISBLANK($H$3),0,SEARCH($H$3,$B275))</formula>
    </cfRule>
  </conditionalFormatting>
  <conditionalFormatting sqref="A275 C275 E275:H275">
    <cfRule type="expression" dxfId="2021" priority="3320">
      <formula>IF(ISBLANK($H$3),0,SEARCH($H$3,$B275))</formula>
    </cfRule>
  </conditionalFormatting>
  <conditionalFormatting sqref="A275 C275 E275:H275">
    <cfRule type="expression" dxfId="2020" priority="3321">
      <formula>IF(ISBLANK($H$3),0,SEARCH($H$3,$B275))</formula>
    </cfRule>
  </conditionalFormatting>
  <conditionalFormatting sqref="A275 C275 E275:H275">
    <cfRule type="expression" dxfId="2019" priority="3322">
      <formula>IF(ISBLANK($H$3),0,SEARCH($H$3,$B275))</formula>
    </cfRule>
  </conditionalFormatting>
  <conditionalFormatting sqref="A275 H275">
    <cfRule type="expression" dxfId="2018" priority="3323">
      <formula>IF(ISBLANK($H$3),0,SEARCH($H$3,$B275))</formula>
    </cfRule>
  </conditionalFormatting>
  <conditionalFormatting sqref="A275 H275">
    <cfRule type="expression" dxfId="2017" priority="3324">
      <formula>IF(ISBLANK($H$3),0,SEARCH($H$3,$B275))</formula>
    </cfRule>
  </conditionalFormatting>
  <conditionalFormatting sqref="A275 H275">
    <cfRule type="expression" dxfId="2016" priority="3325">
      <formula>IF(ISBLANK($H$3),0,SEARCH($H$3,$B275))</formula>
    </cfRule>
  </conditionalFormatting>
  <conditionalFormatting sqref="A275 H275">
    <cfRule type="expression" dxfId="2015" priority="3326">
      <formula>IF(ISBLANK($H$3),0,SEARCH($H$3,$B275))</formula>
    </cfRule>
  </conditionalFormatting>
  <conditionalFormatting sqref="H275">
    <cfRule type="expression" dxfId="2014" priority="3327">
      <formula>IF(ISBLANK($H$3),0,SEARCH($H$3,#REF!))</formula>
    </cfRule>
  </conditionalFormatting>
  <conditionalFormatting sqref="H275">
    <cfRule type="expression" dxfId="2013" priority="3328">
      <formula>IF(ISBLANK($H$3),0,SEARCH($H$3,#REF!))</formula>
    </cfRule>
  </conditionalFormatting>
  <conditionalFormatting sqref="H275">
    <cfRule type="expression" dxfId="2012" priority="3329">
      <formula>IF(ISBLANK($H$3),0,SEARCH($H$3,#REF!))</formula>
    </cfRule>
  </conditionalFormatting>
  <conditionalFormatting sqref="H275">
    <cfRule type="expression" dxfId="2011" priority="3330">
      <formula>IF(ISBLANK($H$3),0,SEARCH($H$3,#REF!))</formula>
    </cfRule>
  </conditionalFormatting>
  <conditionalFormatting sqref="H275">
    <cfRule type="expression" dxfId="2010" priority="3331">
      <formula>IF(ISBLANK($H$3),0,SEARCH($H$3,#REF!))</formula>
    </cfRule>
  </conditionalFormatting>
  <conditionalFormatting sqref="H275">
    <cfRule type="expression" dxfId="2009" priority="3332">
      <formula>IF(ISBLANK($H$3),0,SEARCH($H$3,#REF!))</formula>
    </cfRule>
  </conditionalFormatting>
  <conditionalFormatting sqref="I275:J275">
    <cfRule type="expression" dxfId="2008" priority="3333">
      <formula>IF(ISBLANK($H$3),0,SEARCH($H$3,#REF!))</formula>
    </cfRule>
  </conditionalFormatting>
  <conditionalFormatting sqref="H275">
    <cfRule type="expression" dxfId="2007" priority="3334">
      <formula>IF(ISBLANK($H$3),0,SEARCH($H$3,#REF!))</formula>
    </cfRule>
  </conditionalFormatting>
  <conditionalFormatting sqref="H275">
    <cfRule type="expression" dxfId="2006" priority="3335">
      <formula>IF(ISBLANK($H$3),0,SEARCH($H$3,#REF!))</formula>
    </cfRule>
  </conditionalFormatting>
  <conditionalFormatting sqref="H275">
    <cfRule type="expression" dxfId="2005" priority="3336">
      <formula>IF(ISBLANK($H$3),0,SEARCH($H$3,#REF!))</formula>
    </cfRule>
  </conditionalFormatting>
  <conditionalFormatting sqref="A274:C274 E274:J274">
    <cfRule type="expression" dxfId="2004" priority="3337">
      <formula>IF(ISBLANK($H$3),0,SEARCH($H$3,$B274))</formula>
    </cfRule>
  </conditionalFormatting>
  <conditionalFormatting sqref="A274:C274 E274:I274">
    <cfRule type="expression" dxfId="2003" priority="3338">
      <formula>IF(ISBLANK($H$3),0,SEARCH($H$3,$B274))</formula>
    </cfRule>
  </conditionalFormatting>
  <conditionalFormatting sqref="A274 C274 E274:H274">
    <cfRule type="expression" dxfId="2002" priority="3339">
      <formula>IF(ISBLANK($H$3),0,SEARCH($H$3,$B274))</formula>
    </cfRule>
  </conditionalFormatting>
  <conditionalFormatting sqref="A274 C274 E274:H274">
    <cfRule type="expression" dxfId="2001" priority="3340">
      <formula>IF(ISBLANK($H$3),0,SEARCH($H$3,$B274))</formula>
    </cfRule>
  </conditionalFormatting>
  <conditionalFormatting sqref="H274">
    <cfRule type="expression" dxfId="2000" priority="3341">
      <formula>IF(ISBLANK($H$3),0,SEARCH($H$3,#REF!))</formula>
    </cfRule>
  </conditionalFormatting>
  <conditionalFormatting sqref="A274 C274 E274:H274">
    <cfRule type="expression" dxfId="1999" priority="3342">
      <formula>IF(ISBLANK($H$3),0,SEARCH($H$3,$B274))</formula>
    </cfRule>
  </conditionalFormatting>
  <conditionalFormatting sqref="A274 C274 E274:H274">
    <cfRule type="expression" dxfId="1998" priority="3343">
      <formula>IF(ISBLANK($H$3),0,SEARCH($H$3,$B274))</formula>
    </cfRule>
  </conditionalFormatting>
  <conditionalFormatting sqref="A274 F274 H274">
    <cfRule type="expression" dxfId="1997" priority="3344">
      <formula>IF(ISBLANK($H$3),0,SEARCH($H$3,$B274))</formula>
    </cfRule>
  </conditionalFormatting>
  <conditionalFormatting sqref="A274 F274 H274">
    <cfRule type="expression" dxfId="1996" priority="3345">
      <formula>IF(ISBLANK($H$3),0,SEARCH($H$3,$B274))</formula>
    </cfRule>
  </conditionalFormatting>
  <conditionalFormatting sqref="H274">
    <cfRule type="expression" dxfId="1995" priority="3346">
      <formula>IF(ISBLANK($H$3),0,SEARCH($H$3,#REF!))</formula>
    </cfRule>
  </conditionalFormatting>
  <conditionalFormatting sqref="H274">
    <cfRule type="expression" dxfId="1994" priority="3347">
      <formula>IF(ISBLANK($H$3),0,SEARCH($H$3,#REF!))</formula>
    </cfRule>
  </conditionalFormatting>
  <conditionalFormatting sqref="H274">
    <cfRule type="expression" dxfId="1993" priority="3348">
      <formula>IF(ISBLANK($H$3),0,SEARCH($H$3,#REF!))</formula>
    </cfRule>
  </conditionalFormatting>
  <conditionalFormatting sqref="H274">
    <cfRule type="expression" dxfId="1992" priority="3349">
      <formula>IF(ISBLANK($H$3),0,SEARCH($H$3,#REF!))</formula>
    </cfRule>
  </conditionalFormatting>
  <conditionalFormatting sqref="H274">
    <cfRule type="expression" dxfId="1991" priority="3350">
      <formula>IF(ISBLANK($H$3),0,SEARCH($H$3,#REF!))</formula>
    </cfRule>
  </conditionalFormatting>
  <conditionalFormatting sqref="A274 E274:F274 H274">
    <cfRule type="expression" dxfId="1990" priority="3351">
      <formula>IF(ISBLANK($H$3),0,SEARCH($H$3,$B274))</formula>
    </cfRule>
  </conditionalFormatting>
  <conditionalFormatting sqref="A274 E274:F274 H274">
    <cfRule type="expression" dxfId="1989" priority="3352">
      <formula>IF(ISBLANK($H$3),0,SEARCH($H$3,$B274))</formula>
    </cfRule>
  </conditionalFormatting>
  <conditionalFormatting sqref="A274 E274:F274 H274">
    <cfRule type="expression" dxfId="1988" priority="3353">
      <formula>IF(ISBLANK($H$3),0,SEARCH($H$3,$B274))</formula>
    </cfRule>
  </conditionalFormatting>
  <conditionalFormatting sqref="A274 E274:F274 H274">
    <cfRule type="expression" dxfId="1987" priority="3354">
      <formula>IF(ISBLANK($H$3),0,SEARCH($H$3,$B274))</formula>
    </cfRule>
  </conditionalFormatting>
  <conditionalFormatting sqref="H274">
    <cfRule type="expression" dxfId="1986" priority="3355">
      <formula>IF(ISBLANK($H$3),0,SEARCH($H$3,#REF!))</formula>
    </cfRule>
  </conditionalFormatting>
  <conditionalFormatting sqref="H274">
    <cfRule type="expression" dxfId="1985" priority="3356">
      <formula>IF(ISBLANK($H$3),0,SEARCH($H$3,#REF!))</formula>
    </cfRule>
  </conditionalFormatting>
  <conditionalFormatting sqref="H274">
    <cfRule type="expression" dxfId="1984" priority="3357">
      <formula>IF(ISBLANK($H$3),0,SEARCH($H$3,#REF!))</formula>
    </cfRule>
  </conditionalFormatting>
  <conditionalFormatting sqref="A272:A273 C272:C273 E272:H273 I272">
    <cfRule type="expression" dxfId="1983" priority="3358">
      <formula>IF(ISBLANK($H$3),0,SEARCH($H$3,$B272))</formula>
    </cfRule>
  </conditionalFormatting>
  <conditionalFormatting sqref="A272:A273 C272:C273 E272:H273 I272">
    <cfRule type="expression" dxfId="1982" priority="3359">
      <formula>IF(ISBLANK($H$3),0,SEARCH($H$3,$B272))</formula>
    </cfRule>
  </conditionalFormatting>
  <conditionalFormatting sqref="I272:J272">
    <cfRule type="expression" dxfId="1981" priority="3360">
      <formula>IF(ISBLANK($H$3),0,SEARCH($H$3,#REF!))</formula>
    </cfRule>
  </conditionalFormatting>
  <conditionalFormatting sqref="G272:H272">
    <cfRule type="expression" dxfId="1980" priority="3361">
      <formula>IF(ISBLANK($H$3),0,SEARCH($H$3,#REF!))</formula>
    </cfRule>
  </conditionalFormatting>
  <conditionalFormatting sqref="A272:A273 C272 E272:H272">
    <cfRule type="expression" dxfId="1979" priority="3362">
      <formula>IF(ISBLANK($H$3),0,SEARCH($H$3,$B272))</formula>
    </cfRule>
  </conditionalFormatting>
  <conditionalFormatting sqref="A272:A273 B272:C272 E272:H272">
    <cfRule type="expression" dxfId="1978" priority="3363">
      <formula>IF(ISBLANK($H$3),0,SEARCH($H$3,$B272))</formula>
    </cfRule>
  </conditionalFormatting>
  <conditionalFormatting sqref="A272:A273 C272 E272:E273 F272:I272">
    <cfRule type="expression" dxfId="1977" priority="3364">
      <formula>IF(ISBLANK($H$3),0,SEARCH($H$3,$B272))</formula>
    </cfRule>
  </conditionalFormatting>
  <conditionalFormatting sqref="A272:A273 B272:C272 E272:E273 F272:I272">
    <cfRule type="expression" dxfId="1976" priority="3365">
      <formula>IF(ISBLANK($H$3),0,SEARCH($H$3,$B272))</formula>
    </cfRule>
  </conditionalFormatting>
  <conditionalFormatting sqref="A272:A273 C272:C273 E272:H273 I272">
    <cfRule type="expression" dxfId="1975" priority="3366">
      <formula>IF(ISBLANK($H$3),0,SEARCH($H$3,$B272))</formula>
    </cfRule>
  </conditionalFormatting>
  <conditionalFormatting sqref="A272:C273 E272:J273">
    <cfRule type="expression" dxfId="1974" priority="3367">
      <formula>IF(ISBLANK($H$3),0,SEARCH($H$3,$B272))</formula>
    </cfRule>
  </conditionalFormatting>
  <conditionalFormatting sqref="A272:C273 E272:H273 I272:J272">
    <cfRule type="expression" dxfId="1973" priority="3368">
      <formula>IF(ISBLANK($H$3),0,SEARCH($H$3,$B272))</formula>
    </cfRule>
  </conditionalFormatting>
  <conditionalFormatting sqref="A272:A273 C272:C273 E272:H273 I272">
    <cfRule type="expression" dxfId="1972" priority="3369">
      <formula>IF(ISBLANK($H$3),0,SEARCH($H$3,$B272))</formula>
    </cfRule>
  </conditionalFormatting>
  <conditionalFormatting sqref="A272:A273 H272">
    <cfRule type="expression" dxfId="1971" priority="3370">
      <formula>IF(ISBLANK($H$3),0,SEARCH($H$3,$B272))</formula>
    </cfRule>
  </conditionalFormatting>
  <conditionalFormatting sqref="A272:A273 H272">
    <cfRule type="expression" dxfId="1970" priority="3371">
      <formula>IF(ISBLANK($H$3),0,SEARCH($H$3,$B272))</formula>
    </cfRule>
  </conditionalFormatting>
  <conditionalFormatting sqref="G272:H272">
    <cfRule type="expression" dxfId="1969" priority="3372">
      <formula>IF(ISBLANK($H$3),0,SEARCH($H$3,#REF!))</formula>
    </cfRule>
  </conditionalFormatting>
  <conditionalFormatting sqref="G272:H272">
    <cfRule type="expression" dxfId="1968" priority="3373">
      <formula>IF(ISBLANK($H$3),0,SEARCH($H$3,#REF!))</formula>
    </cfRule>
  </conditionalFormatting>
  <conditionalFormatting sqref="G272:H272">
    <cfRule type="expression" dxfId="1967" priority="3374">
      <formula>IF(ISBLANK($H$3),0,SEARCH($H$3,#REF!))</formula>
    </cfRule>
  </conditionalFormatting>
  <conditionalFormatting sqref="G272:H272">
    <cfRule type="expression" dxfId="1966" priority="3375">
      <formula>IF(ISBLANK($H$3),0,SEARCH($H$3,#REF!))</formula>
    </cfRule>
  </conditionalFormatting>
  <conditionalFormatting sqref="G272:H272">
    <cfRule type="expression" dxfId="1965" priority="3376">
      <formula>IF(ISBLANK($H$3),0,SEARCH($H$3,#REF!))</formula>
    </cfRule>
  </conditionalFormatting>
  <conditionalFormatting sqref="G272:H272">
    <cfRule type="expression" dxfId="1964" priority="3377">
      <formula>IF(ISBLANK($H$3),0,SEARCH($H$3,#REF!))</formula>
    </cfRule>
  </conditionalFormatting>
  <conditionalFormatting sqref="G272:H272">
    <cfRule type="expression" dxfId="1963" priority="3378">
      <formula>IF(ISBLANK($H$3),0,SEARCH($H$3,#REF!))</formula>
    </cfRule>
  </conditionalFormatting>
  <conditionalFormatting sqref="G272:H272 H308:H309">
    <cfRule type="expression" dxfId="1962" priority="3379">
      <formula>IF(ISBLANK($H$3),0,SEARCH($H$3,$B273))</formula>
    </cfRule>
  </conditionalFormatting>
  <conditionalFormatting sqref="G272:H272">
    <cfRule type="expression" dxfId="1961" priority="3380">
      <formula>IF(ISBLANK($H$3),0,SEARCH($H$3,$B273))</formula>
    </cfRule>
  </conditionalFormatting>
  <conditionalFormatting sqref="H272">
    <cfRule type="expression" dxfId="1960" priority="3381">
      <formula>IF(ISBLANK($H$3),0,SEARCH($H$3,#REF!))</formula>
    </cfRule>
  </conditionalFormatting>
  <conditionalFormatting sqref="H272">
    <cfRule type="expression" dxfId="1959" priority="3382">
      <formula>IF(ISBLANK($H$3),0,SEARCH($H$3,#REF!))</formula>
    </cfRule>
  </conditionalFormatting>
  <conditionalFormatting sqref="H272">
    <cfRule type="expression" dxfId="1958" priority="3383">
      <formula>IF(ISBLANK($H$3),0,SEARCH($H$3,#REF!))</formula>
    </cfRule>
  </conditionalFormatting>
  <conditionalFormatting sqref="H272">
    <cfRule type="expression" dxfId="1957" priority="3384">
      <formula>IF(ISBLANK($H$3),0,SEARCH($H$3,#REF!))</formula>
    </cfRule>
  </conditionalFormatting>
  <conditionalFormatting sqref="H272">
    <cfRule type="expression" dxfId="1956" priority="3385">
      <formula>IF(ISBLANK($H$3),0,SEARCH($H$3,#REF!))</formula>
    </cfRule>
  </conditionalFormatting>
  <conditionalFormatting sqref="I272:J272">
    <cfRule type="expression" dxfId="1955" priority="3386">
      <formula>IF(ISBLANK($H$3),0,SEARCH($H$3,#REF!))</formula>
    </cfRule>
  </conditionalFormatting>
  <conditionalFormatting sqref="A268:A271 H268:H271 C271 E271:G271">
    <cfRule type="expression" dxfId="1954" priority="3387">
      <formula>IF(ISBLANK($H$3),0,SEARCH($H$3,$B268))</formula>
    </cfRule>
  </conditionalFormatting>
  <conditionalFormatting sqref="A268:A271 H268:H271 B271:C271 E271:G271">
    <cfRule type="expression" dxfId="1953" priority="3388">
      <formula>IF(ISBLANK($H$3),0,SEARCH($H$3,$B268))</formula>
    </cfRule>
  </conditionalFormatting>
  <conditionalFormatting sqref="A268:A271 H268:H271 C271 E271:G271">
    <cfRule type="expression" dxfId="1952" priority="3389">
      <formula>IF(ISBLANK($H$3),0,SEARCH($H$3,$B268))</formula>
    </cfRule>
  </conditionalFormatting>
  <conditionalFormatting sqref="A268:A271 H268:H271 B271:C271 E271:G271">
    <cfRule type="expression" dxfId="1951" priority="3390">
      <formula>IF(ISBLANK($H$3),0,SEARCH($H$3,$B268))</formula>
    </cfRule>
  </conditionalFormatting>
  <conditionalFormatting sqref="A268:C271 E268:J271">
    <cfRule type="expression" dxfId="1950" priority="3391">
      <formula>IF(ISBLANK($H$3),0,SEARCH($H$3,$B268))</formula>
    </cfRule>
  </conditionalFormatting>
  <conditionalFormatting sqref="H270:H271">
    <cfRule type="expression" dxfId="1949" priority="3392">
      <formula>IF(ISBLANK($H$3),0,SEARCH($H$3,#REF!))</formula>
    </cfRule>
  </conditionalFormatting>
  <conditionalFormatting sqref="A268:A271 C268:C271 E268:H271">
    <cfRule type="expression" dxfId="1948" priority="3393">
      <formula>IF(ISBLANK($H$3),0,SEARCH($H$3,$B268))</formula>
    </cfRule>
  </conditionalFormatting>
  <conditionalFormatting sqref="A268:A271 C268:C271 E268:H271">
    <cfRule type="expression" dxfId="1947" priority="3394">
      <formula>IF(ISBLANK($H$3),0,SEARCH($H$3,$B268))</formula>
    </cfRule>
  </conditionalFormatting>
  <conditionalFormatting sqref="A268:A271 C268:C271 E268:H271">
    <cfRule type="expression" dxfId="1946" priority="3395">
      <formula>IF(ISBLANK($H$3),0,SEARCH($H$3,$B268))</formula>
    </cfRule>
  </conditionalFormatting>
  <conditionalFormatting sqref="A268:C271 E268:H271 I270:J271">
    <cfRule type="expression" dxfId="1945" priority="3396">
      <formula>IF(ISBLANK($H$3),0,SEARCH($H$3,$B268))</formula>
    </cfRule>
  </conditionalFormatting>
  <conditionalFormatting sqref="A268:A271 C268:C271 E268:H271">
    <cfRule type="expression" dxfId="1944" priority="3397">
      <formula>IF(ISBLANK($H$3),0,SEARCH($H$3,$B268))</formula>
    </cfRule>
  </conditionalFormatting>
  <conditionalFormatting sqref="H270">
    <cfRule type="expression" dxfId="1943" priority="3398">
      <formula>IF(ISBLANK($H$3),0,SEARCH($H$3,#REF!))</formula>
    </cfRule>
  </conditionalFormatting>
  <conditionalFormatting sqref="H270">
    <cfRule type="expression" dxfId="1942" priority="3399">
      <formula>IF(ISBLANK($H$3),0,SEARCH($H$3,$B271))</formula>
    </cfRule>
  </conditionalFormatting>
  <conditionalFormatting sqref="H270">
    <cfRule type="expression" dxfId="1941" priority="3400">
      <formula>IF(ISBLANK($H$3),0,SEARCH($H$3,$B271))</formula>
    </cfRule>
  </conditionalFormatting>
  <conditionalFormatting sqref="H269:H270">
    <cfRule type="expression" dxfId="1940" priority="3401">
      <formula>IF(ISBLANK($H$3),0,SEARCH($H$3,#REF!))</formula>
    </cfRule>
  </conditionalFormatting>
  <conditionalFormatting sqref="H269:H270">
    <cfRule type="expression" dxfId="1939" priority="3402">
      <formula>IF(ISBLANK($H$3),0,SEARCH($H$3,#REF!))</formula>
    </cfRule>
  </conditionalFormatting>
  <conditionalFormatting sqref="H269:H270">
    <cfRule type="expression" dxfId="1938" priority="3403">
      <formula>IF(ISBLANK($H$3),0,SEARCH($H$3,#REF!))</formula>
    </cfRule>
  </conditionalFormatting>
  <conditionalFormatting sqref="H269:H270">
    <cfRule type="expression" dxfId="1937" priority="3404">
      <formula>IF(ISBLANK($H$3),0,SEARCH($H$3,#REF!))</formula>
    </cfRule>
  </conditionalFormatting>
  <conditionalFormatting sqref="H269:H270">
    <cfRule type="expression" dxfId="1936" priority="3405">
      <formula>IF(ISBLANK($H$3),0,SEARCH($H$3,#REF!))</formula>
    </cfRule>
  </conditionalFormatting>
  <conditionalFormatting sqref="A268:A271">
    <cfRule type="expression" dxfId="1935" priority="3406">
      <formula>IF(ISBLANK($H$3),0,SEARCH($H$3,$B268))</formula>
    </cfRule>
  </conditionalFormatting>
  <conditionalFormatting sqref="A268:A271">
    <cfRule type="expression" dxfId="1934" priority="3407">
      <formula>IF(ISBLANK($H$3),0,SEARCH($H$3,$B268))</formula>
    </cfRule>
  </conditionalFormatting>
  <conditionalFormatting sqref="I270:J271">
    <cfRule type="expression" dxfId="1933" priority="3408">
      <formula>IF(ISBLANK($H$3),0,SEARCH($H$3,$B269))</formula>
    </cfRule>
  </conditionalFormatting>
  <conditionalFormatting sqref="A267 C267 E267:H267">
    <cfRule type="expression" dxfId="1932" priority="3409">
      <formula>IF(ISBLANK($H$3),0,SEARCH($H$3,$B267))</formula>
    </cfRule>
  </conditionalFormatting>
  <conditionalFormatting sqref="A267:C267 E267:H267">
    <cfRule type="expression" dxfId="1931" priority="3410">
      <formula>IF(ISBLANK($H$3),0,SEARCH($H$3,$B267))</formula>
    </cfRule>
  </conditionalFormatting>
  <conditionalFormatting sqref="A267 C267 E267:H267">
    <cfRule type="expression" dxfId="1930" priority="3411">
      <formula>IF(ISBLANK($H$3),0,SEARCH($H$3,$B267))</formula>
    </cfRule>
  </conditionalFormatting>
  <conditionalFormatting sqref="A267 E267 G267:H267">
    <cfRule type="expression" dxfId="1929" priority="3412">
      <formula>IF(ISBLANK($H$3),0,SEARCH($H$3,$B267))</formula>
    </cfRule>
  </conditionalFormatting>
  <conditionalFormatting sqref="A267 E267 G267:H267">
    <cfRule type="expression" dxfId="1928" priority="3413">
      <formula>IF(ISBLANK($H$3),0,SEARCH($H$3,$B267))</formula>
    </cfRule>
  </conditionalFormatting>
  <conditionalFormatting sqref="A267">
    <cfRule type="expression" dxfId="1927" priority="3414">
      <formula>IF(ISBLANK($H$3),0,SEARCH($H$3,$B267))</formula>
    </cfRule>
  </conditionalFormatting>
  <conditionalFormatting sqref="A267">
    <cfRule type="expression" dxfId="1926" priority="3415">
      <formula>IF(ISBLANK($H$3),0,SEARCH($H$3,$B267))</formula>
    </cfRule>
  </conditionalFormatting>
  <conditionalFormatting sqref="A267:C267 E267:J267">
    <cfRule type="expression" dxfId="1925" priority="3416">
      <formula>IF(ISBLANK($H$3),0,SEARCH($H$3,$B267))</formula>
    </cfRule>
  </conditionalFormatting>
  <conditionalFormatting sqref="A267 H267">
    <cfRule type="expression" dxfId="1924" priority="3417">
      <formula>IF(ISBLANK($H$3),0,SEARCH($H$3,$B267))</formula>
    </cfRule>
  </conditionalFormatting>
  <conditionalFormatting sqref="A267 H267">
    <cfRule type="expression" dxfId="1923" priority="3418">
      <formula>IF(ISBLANK($H$3),0,SEARCH($H$3,$B267))</formula>
    </cfRule>
  </conditionalFormatting>
  <conditionalFormatting sqref="A267 H267">
    <cfRule type="expression" dxfId="1922" priority="3419">
      <formula>IF(ISBLANK($H$3),0,SEARCH($H$3,$B267))</formula>
    </cfRule>
  </conditionalFormatting>
  <conditionalFormatting sqref="A267 H267">
    <cfRule type="expression" dxfId="1921" priority="3420">
      <formula>IF(ISBLANK($H$3),0,SEARCH($H$3,$B267))</formula>
    </cfRule>
  </conditionalFormatting>
  <conditionalFormatting sqref="A266 C266 E266:H266">
    <cfRule type="expression" dxfId="1920" priority="3421">
      <formula>IF(ISBLANK($H$3),0,SEARCH($H$3,$B266))</formula>
    </cfRule>
  </conditionalFormatting>
  <conditionalFormatting sqref="A266:C266 E266:H266">
    <cfRule type="expression" dxfId="1919" priority="3422">
      <formula>IF(ISBLANK($H$3),0,SEARCH($H$3,$B266))</formula>
    </cfRule>
  </conditionalFormatting>
  <conditionalFormatting sqref="A266 C266 E266:H266">
    <cfRule type="expression" dxfId="1918" priority="3423">
      <formula>IF(ISBLANK($H$3),0,SEARCH($H$3,$B266))</formula>
    </cfRule>
  </conditionalFormatting>
  <conditionalFormatting sqref="A266 C266 E266:H266">
    <cfRule type="expression" dxfId="1917" priority="3424">
      <formula>IF(ISBLANK($H$3),0,SEARCH($H$3,$B266))</formula>
    </cfRule>
  </conditionalFormatting>
  <conditionalFormatting sqref="A266 C266 E266:H266">
    <cfRule type="expression" dxfId="1916" priority="3425">
      <formula>IF(ISBLANK($H$3),0,SEARCH($H$3,$B266))</formula>
    </cfRule>
  </conditionalFormatting>
  <conditionalFormatting sqref="A266 H266">
    <cfRule type="expression" dxfId="1915" priority="3426">
      <formula>IF(ISBLANK($H$3),0,SEARCH($H$3,$B266))</formula>
    </cfRule>
  </conditionalFormatting>
  <conditionalFormatting sqref="A266 H266">
    <cfRule type="expression" dxfId="1914" priority="3427">
      <formula>IF(ISBLANK($H$3),0,SEARCH($H$3,$B266))</formula>
    </cfRule>
  </conditionalFormatting>
  <conditionalFormatting sqref="A266 H266">
    <cfRule type="expression" dxfId="1913" priority="3428">
      <formula>IF(ISBLANK($H$3),0,SEARCH($H$3,$B266))</formula>
    </cfRule>
  </conditionalFormatting>
  <conditionalFormatting sqref="A266 H266">
    <cfRule type="expression" dxfId="1912" priority="3429">
      <formula>IF(ISBLANK($H$3),0,SEARCH($H$3,$B266))</formula>
    </cfRule>
  </conditionalFormatting>
  <conditionalFormatting sqref="A266:C266 E266:J266">
    <cfRule type="expression" dxfId="1911" priority="3430">
      <formula>IF(ISBLANK($H$3),0,SEARCH($H$3,$B266))</formula>
    </cfRule>
  </conditionalFormatting>
  <conditionalFormatting sqref="A266">
    <cfRule type="expression" dxfId="1910" priority="3431">
      <formula>IF(ISBLANK($H$3),0,SEARCH($H$3,$B266))</formula>
    </cfRule>
  </conditionalFormatting>
  <conditionalFormatting sqref="A266">
    <cfRule type="expression" dxfId="1909" priority="3432">
      <formula>IF(ISBLANK($H$3),0,SEARCH($H$3,$B266))</formula>
    </cfRule>
  </conditionalFormatting>
  <conditionalFormatting sqref="H266">
    <cfRule type="expression" dxfId="1908" priority="3433">
      <formula>IF(ISBLANK($H$3),0,SEARCH($H$3,#REF!))</formula>
    </cfRule>
  </conditionalFormatting>
  <conditionalFormatting sqref="H266">
    <cfRule type="expression" dxfId="1907" priority="3434">
      <formula>IF(ISBLANK($H$3),0,SEARCH($H$3,#REF!))</formula>
    </cfRule>
  </conditionalFormatting>
  <conditionalFormatting sqref="H266">
    <cfRule type="expression" dxfId="1906" priority="3435">
      <formula>IF(ISBLANK($H$3),0,SEARCH($H$3,#REF!))</formula>
    </cfRule>
  </conditionalFormatting>
  <conditionalFormatting sqref="H266">
    <cfRule type="expression" dxfId="1905" priority="3436">
      <formula>IF(ISBLANK($H$3),0,SEARCH($H$3,#REF!))</formula>
    </cfRule>
  </conditionalFormatting>
  <conditionalFormatting sqref="H266">
    <cfRule type="expression" dxfId="1904" priority="3437">
      <formula>IF(ISBLANK($H$3),0,SEARCH($H$3,#REF!))</formula>
    </cfRule>
  </conditionalFormatting>
  <conditionalFormatting sqref="H266">
    <cfRule type="expression" dxfId="1903" priority="3438">
      <formula>IF(ISBLANK($H$3),0,SEARCH($H$3,#REF!))</formula>
    </cfRule>
  </conditionalFormatting>
  <conditionalFormatting sqref="H266">
    <cfRule type="expression" dxfId="1902" priority="3439">
      <formula>IF(ISBLANK($H$3),0,SEARCH($H$3,#REF!))</formula>
    </cfRule>
  </conditionalFormatting>
  <conditionalFormatting sqref="A265 C265 E265:H265">
    <cfRule type="expression" dxfId="1901" priority="3440">
      <formula>IF(ISBLANK($H$3),0,SEARCH($H$3,$B265))</formula>
    </cfRule>
  </conditionalFormatting>
  <conditionalFormatting sqref="A265 C265 E265:H265">
    <cfRule type="expression" dxfId="1900" priority="3441">
      <formula>IF(ISBLANK($H$3),0,SEARCH($H$3,$B265))</formula>
    </cfRule>
  </conditionalFormatting>
  <conditionalFormatting sqref="A265 C265 E265:H265">
    <cfRule type="expression" dxfId="1899" priority="3442">
      <formula>IF(ISBLANK($H$3),0,SEARCH($H$3,$B265))</formula>
    </cfRule>
  </conditionalFormatting>
  <conditionalFormatting sqref="A265 C265 E265:H265">
    <cfRule type="expression" dxfId="1898" priority="3443">
      <formula>IF(ISBLANK($H$3),0,SEARCH($H$3,$B265))</formula>
    </cfRule>
  </conditionalFormatting>
  <conditionalFormatting sqref="A265">
    <cfRule type="expression" dxfId="1897" priority="3444">
      <formula>IF(ISBLANK($H$3),0,SEARCH($H$3,$B265))</formula>
    </cfRule>
  </conditionalFormatting>
  <conditionalFormatting sqref="A265">
    <cfRule type="expression" dxfId="1896" priority="3445">
      <formula>IF(ISBLANK($H$3),0,SEARCH($H$3,$B265))</formula>
    </cfRule>
  </conditionalFormatting>
  <conditionalFormatting sqref="A265 E265:F265">
    <cfRule type="expression" dxfId="1895" priority="3446">
      <formula>IF(ISBLANK($H$3),0,SEARCH($H$3,$B265))</formula>
    </cfRule>
  </conditionalFormatting>
  <conditionalFormatting sqref="A265 E265:F265">
    <cfRule type="expression" dxfId="1894" priority="3447">
      <formula>IF(ISBLANK($H$3),0,SEARCH($H$3,$B265))</formula>
    </cfRule>
  </conditionalFormatting>
  <conditionalFormatting sqref="A265 E265:F265">
    <cfRule type="expression" dxfId="1893" priority="3448">
      <formula>IF(ISBLANK($H$3),0,SEARCH($H$3,$B265))</formula>
    </cfRule>
  </conditionalFormatting>
  <conditionalFormatting sqref="A265 E265:F265">
    <cfRule type="expression" dxfId="1892" priority="3449">
      <formula>IF(ISBLANK($H$3),0,SEARCH($H$3,$B265))</formula>
    </cfRule>
  </conditionalFormatting>
  <conditionalFormatting sqref="A265:C265 E265:J265">
    <cfRule type="expression" dxfId="1891" priority="3450">
      <formula>IF(ISBLANK($H$3),0,SEARCH($H$3,$B265))</formula>
    </cfRule>
  </conditionalFormatting>
  <conditionalFormatting sqref="A265:C265 E265:H265">
    <cfRule type="expression" dxfId="1890" priority="3451">
      <formula>IF(ISBLANK($H$3),0,SEARCH($H$3,$B265))</formula>
    </cfRule>
  </conditionalFormatting>
  <conditionalFormatting sqref="A264:C264 E264:J264">
    <cfRule type="expression" dxfId="1889" priority="3452">
      <formula>IF(ISBLANK($H$3),0,SEARCH($H$3,$B264))</formula>
    </cfRule>
  </conditionalFormatting>
  <conditionalFormatting sqref="H264">
    <cfRule type="expression" dxfId="1888" priority="3453">
      <formula>IF(ISBLANK($H$3),0,SEARCH($H$3,#REF!))</formula>
    </cfRule>
  </conditionalFormatting>
  <conditionalFormatting sqref="H264">
    <cfRule type="expression" dxfId="1887" priority="3454">
      <formula>IF(ISBLANK($H$3),0,SEARCH($H$3,#REF!))</formula>
    </cfRule>
  </conditionalFormatting>
  <conditionalFormatting sqref="H264">
    <cfRule type="expression" dxfId="1886" priority="3455">
      <formula>IF(ISBLANK($H$3),0,SEARCH($H$3,#REF!))</formula>
    </cfRule>
  </conditionalFormatting>
  <conditionalFormatting sqref="H264">
    <cfRule type="expression" dxfId="1885" priority="3456">
      <formula>IF(ISBLANK($H$3),0,SEARCH($H$3,#REF!))</formula>
    </cfRule>
  </conditionalFormatting>
  <conditionalFormatting sqref="H264">
    <cfRule type="expression" dxfId="1884" priority="3457">
      <formula>IF(ISBLANK($H$3),0,SEARCH($H$3,#REF!))</formula>
    </cfRule>
  </conditionalFormatting>
  <conditionalFormatting sqref="H264">
    <cfRule type="expression" dxfId="1883" priority="3458">
      <formula>IF(ISBLANK($H$3),0,SEARCH($H$3,#REF!))</formula>
    </cfRule>
  </conditionalFormatting>
  <conditionalFormatting sqref="A264 C264 E264:H264">
    <cfRule type="expression" dxfId="1882" priority="3459">
      <formula>IF(ISBLANK($H$3),0,SEARCH($H$3,$B264))</formula>
    </cfRule>
  </conditionalFormatting>
  <conditionalFormatting sqref="A264:C264 E264:J264">
    <cfRule type="expression" dxfId="1881" priority="3460">
      <formula>IF(ISBLANK($H$3),0,SEARCH($H$3,$B264))</formula>
    </cfRule>
  </conditionalFormatting>
  <conditionalFormatting sqref="A264 C264 E264:H264">
    <cfRule type="expression" dxfId="1880" priority="3461">
      <formula>IF(ISBLANK($H$3),0,SEARCH($H$3,$B264))</formula>
    </cfRule>
  </conditionalFormatting>
  <conditionalFormatting sqref="A264 C264 E264:H264">
    <cfRule type="expression" dxfId="1879" priority="3462">
      <formula>IF(ISBLANK($H$3),0,SEARCH($H$3,$B264))</formula>
    </cfRule>
  </conditionalFormatting>
  <conditionalFormatting sqref="A264 C264 E264:H264">
    <cfRule type="expression" dxfId="1878" priority="3463">
      <formula>IF(ISBLANK($H$3),0,SEARCH($H$3,$B264))</formula>
    </cfRule>
  </conditionalFormatting>
  <conditionalFormatting sqref="A264 H264">
    <cfRule type="expression" dxfId="1877" priority="3464">
      <formula>IF(ISBLANK($H$3),0,SEARCH($H$3,$B264))</formula>
    </cfRule>
  </conditionalFormatting>
  <conditionalFormatting sqref="A264 H264">
    <cfRule type="expression" dxfId="1876" priority="3465">
      <formula>IF(ISBLANK($H$3),0,SEARCH($H$3,$B264))</formula>
    </cfRule>
  </conditionalFormatting>
  <conditionalFormatting sqref="A264:C264 E264:H264">
    <cfRule type="expression" dxfId="1875" priority="3466">
      <formula>IF(ISBLANK($H$3),0,SEARCH($H$3,$B264))</formula>
    </cfRule>
  </conditionalFormatting>
  <conditionalFormatting sqref="A264:C264 E264:H264">
    <cfRule type="expression" dxfId="1874" priority="3467">
      <formula>IF(ISBLANK($H$3),0,SEARCH($H$3,$B264))</formula>
    </cfRule>
  </conditionalFormatting>
  <conditionalFormatting sqref="H264">
    <cfRule type="expression" dxfId="1873" priority="3468">
      <formula>IF(ISBLANK($H$3),0,SEARCH($H$3,#REF!))</formula>
    </cfRule>
  </conditionalFormatting>
  <conditionalFormatting sqref="A264 C264 E264:H264">
    <cfRule type="expression" dxfId="1872" priority="3469">
      <formula>IF(ISBLANK($H$3),0,SEARCH($H$3,$B264))</formula>
    </cfRule>
  </conditionalFormatting>
  <conditionalFormatting sqref="A264 C264 E264:H264">
    <cfRule type="expression" dxfId="1871" priority="3470">
      <formula>IF(ISBLANK($H$3),0,SEARCH($H$3,$B264))</formula>
    </cfRule>
  </conditionalFormatting>
  <conditionalFormatting sqref="A263:C263 E263:H263">
    <cfRule type="expression" dxfId="1870" priority="3471">
      <formula>IF(ISBLANK($H$3),0,SEARCH($H$3,$B263))</formula>
    </cfRule>
  </conditionalFormatting>
  <conditionalFormatting sqref="A263 C263 E263:H263">
    <cfRule type="expression" dxfId="1869" priority="3472">
      <formula>IF(ISBLANK($H$3),0,SEARCH($H$3,$B263))</formula>
    </cfRule>
  </conditionalFormatting>
  <conditionalFormatting sqref="A263:C263 E263:H263">
    <cfRule type="expression" dxfId="1868" priority="3473">
      <formula>IF(ISBLANK($H$3),0,SEARCH($H$3,$B263))</formula>
    </cfRule>
  </conditionalFormatting>
  <conditionalFormatting sqref="A263 C263 E263:H263">
    <cfRule type="expression" dxfId="1867" priority="3474">
      <formula>IF(ISBLANK($H$3),0,SEARCH($H$3,$B263))</formula>
    </cfRule>
  </conditionalFormatting>
  <conditionalFormatting sqref="A263:C263 E263:J263">
    <cfRule type="expression" dxfId="1866" priority="3475">
      <formula>IF(ISBLANK($H$3),0,SEARCH($H$3,$B263))</formula>
    </cfRule>
  </conditionalFormatting>
  <conditionalFormatting sqref="A263 C263 E263:H263">
    <cfRule type="expression" dxfId="1865" priority="3476">
      <formula>IF(ISBLANK($H$3),0,SEARCH($H$3,$B263))</formula>
    </cfRule>
  </conditionalFormatting>
  <conditionalFormatting sqref="A263 C263 E263:H263">
    <cfRule type="expression" dxfId="1864" priority="3477">
      <formula>IF(ISBLANK($H$3),0,SEARCH($H$3,$B263))</formula>
    </cfRule>
  </conditionalFormatting>
  <conditionalFormatting sqref="I263:J263">
    <cfRule type="expression" dxfId="1863" priority="3478">
      <formula>IF(ISBLANK($H$3),0,SEARCH($H$3,#REF!))</formula>
    </cfRule>
  </conditionalFormatting>
  <conditionalFormatting sqref="A263 C263 E263:H263">
    <cfRule type="expression" dxfId="1862" priority="3479">
      <formula>IF(ISBLANK($H$3),0,SEARCH($H$3,$B263))</formula>
    </cfRule>
  </conditionalFormatting>
  <conditionalFormatting sqref="A263 C263 E263:H263">
    <cfRule type="expression" dxfId="1861" priority="3480">
      <formula>IF(ISBLANK($H$3),0,SEARCH($H$3,$B263))</formula>
    </cfRule>
  </conditionalFormatting>
  <conditionalFormatting sqref="A263 F263">
    <cfRule type="expression" dxfId="1860" priority="3481">
      <formula>IF(ISBLANK($H$3),0,SEARCH($H$3,$B263))</formula>
    </cfRule>
  </conditionalFormatting>
  <conditionalFormatting sqref="A263 F263">
    <cfRule type="expression" dxfId="1859" priority="3482">
      <formula>IF(ISBLANK($H$3),0,SEARCH($H$3,$B263))</formula>
    </cfRule>
  </conditionalFormatting>
  <conditionalFormatting sqref="A263:C263 E263:J263">
    <cfRule type="expression" dxfId="1858" priority="3483">
      <formula>IF(ISBLANK($H$3),0,SEARCH($H$3,$B263))</formula>
    </cfRule>
  </conditionalFormatting>
  <conditionalFormatting sqref="H263">
    <cfRule type="expression" dxfId="1857" priority="3484">
      <formula>IF(ISBLANK($H$3),0,SEARCH($H$3,#REF!))</formula>
    </cfRule>
  </conditionalFormatting>
  <conditionalFormatting sqref="H263">
    <cfRule type="expression" dxfId="1856" priority="3485">
      <formula>IF(ISBLANK($H$3),0,SEARCH($H$3,#REF!))</formula>
    </cfRule>
  </conditionalFormatting>
  <conditionalFormatting sqref="H263">
    <cfRule type="expression" dxfId="1855" priority="3486">
      <formula>IF(ISBLANK($H$3),0,SEARCH($H$3,#REF!))</formula>
    </cfRule>
  </conditionalFormatting>
  <conditionalFormatting sqref="H263">
    <cfRule type="expression" dxfId="1854" priority="3487">
      <formula>IF(ISBLANK($H$3),0,SEARCH($H$3,#REF!))</formula>
    </cfRule>
  </conditionalFormatting>
  <conditionalFormatting sqref="H263">
    <cfRule type="expression" dxfId="1853" priority="3488">
      <formula>IF(ISBLANK($H$3),0,SEARCH($H$3,#REF!))</formula>
    </cfRule>
  </conditionalFormatting>
  <conditionalFormatting sqref="A260:A262 C260 E260:F262 G260 H260:H261">
    <cfRule type="expression" dxfId="1852" priority="3489">
      <formula>IF(ISBLANK($H$3),0,SEARCH($H$3,$B260))</formula>
    </cfRule>
  </conditionalFormatting>
  <conditionalFormatting sqref="A260:A261 C260:C261 E260:H261">
    <cfRule type="expression" dxfId="1851" priority="3490">
      <formula>IF(ISBLANK($H$3),0,SEARCH($H$3,$B260))</formula>
    </cfRule>
  </conditionalFormatting>
  <conditionalFormatting sqref="A260:A261 C260:C261 E260:H261">
    <cfRule type="expression" dxfId="1850" priority="3491">
      <formula>IF(ISBLANK($H$3),0,SEARCH($H$3,$B260))</formula>
    </cfRule>
  </conditionalFormatting>
  <conditionalFormatting sqref="A260:A261 E260:F261">
    <cfRule type="expression" dxfId="1849" priority="3492">
      <formula>IF(ISBLANK($H$3),0,SEARCH($H$3,$B260))</formula>
    </cfRule>
  </conditionalFormatting>
  <conditionalFormatting sqref="A260:A261 E260:F261">
    <cfRule type="expression" dxfId="1848" priority="3493">
      <formula>IF(ISBLANK($H$3),0,SEARCH($H$3,$B260))</formula>
    </cfRule>
  </conditionalFormatting>
  <conditionalFormatting sqref="A260:C261 E260:J261">
    <cfRule type="expression" dxfId="1847" priority="3494">
      <formula>IF(ISBLANK($H$3),0,SEARCH($H$3,$B260))</formula>
    </cfRule>
  </conditionalFormatting>
  <conditionalFormatting sqref="A260:C261 E260:H261">
    <cfRule type="expression" dxfId="1846" priority="3495">
      <formula>IF(ISBLANK($H$3),0,SEARCH($H$3,$B260))</formula>
    </cfRule>
  </conditionalFormatting>
  <conditionalFormatting sqref="A260:A261 C260:C261 E260:H261">
    <cfRule type="expression" dxfId="1845" priority="3496">
      <formula>IF(ISBLANK($H$3),0,SEARCH($H$3,$B260))</formula>
    </cfRule>
  </conditionalFormatting>
  <conditionalFormatting sqref="A260:A261 E260:F261">
    <cfRule type="expression" dxfId="1844" priority="3497">
      <formula>IF(ISBLANK($H$3),0,SEARCH($H$3,$B260))</formula>
    </cfRule>
  </conditionalFormatting>
  <conditionalFormatting sqref="A260:A261 E260:F261">
    <cfRule type="expression" dxfId="1843" priority="3498">
      <formula>IF(ISBLANK($H$3),0,SEARCH($H$3,$B260))</formula>
    </cfRule>
  </conditionalFormatting>
  <conditionalFormatting sqref="A260:A261">
    <cfRule type="expression" dxfId="1842" priority="3499">
      <formula>IF(ISBLANK($H$3),0,SEARCH($H$3,$B260))</formula>
    </cfRule>
  </conditionalFormatting>
  <conditionalFormatting sqref="A260:A261">
    <cfRule type="expression" dxfId="1841" priority="3500">
      <formula>IF(ISBLANK($H$3),0,SEARCH($H$3,$B260))</formula>
    </cfRule>
  </conditionalFormatting>
  <conditionalFormatting sqref="A259 C259 E259:H259">
    <cfRule type="expression" dxfId="1840" priority="3501">
      <formula>IF(ISBLANK($H$3),0,SEARCH($H$3,$B259))</formula>
    </cfRule>
  </conditionalFormatting>
  <conditionalFormatting sqref="A259:C259 E259:J259">
    <cfRule type="expression" dxfId="1839" priority="3502">
      <formula>IF(ISBLANK($H$3),0,SEARCH($H$3,$B259))</formula>
    </cfRule>
  </conditionalFormatting>
  <conditionalFormatting sqref="A259:C259 E259:H259">
    <cfRule type="expression" dxfId="1838" priority="3503">
      <formula>IF(ISBLANK($H$3),0,SEARCH($H$3,$B259))</formula>
    </cfRule>
  </conditionalFormatting>
  <conditionalFormatting sqref="A259 C259 E259:H259">
    <cfRule type="expression" dxfId="1837" priority="3504">
      <formula>IF(ISBLANK($H$3),0,SEARCH($H$3,$B259))</formula>
    </cfRule>
  </conditionalFormatting>
  <conditionalFormatting sqref="E259:F259 H259">
    <cfRule type="expression" dxfId="1836" priority="3505">
      <formula>IF(ISBLANK($H$3),0,SEARCH($H$3,$B259))</formula>
    </cfRule>
  </conditionalFormatting>
  <conditionalFormatting sqref="E259:F259 H259">
    <cfRule type="expression" dxfId="1835" priority="3506">
      <formula>IF(ISBLANK($H$3),0,SEARCH($H$3,$B259))</formula>
    </cfRule>
  </conditionalFormatting>
  <conditionalFormatting sqref="H259">
    <cfRule type="expression" dxfId="1834" priority="3507">
      <formula>IF(ISBLANK($H$3),0,SEARCH($H$3,#REF!))</formula>
    </cfRule>
  </conditionalFormatting>
  <conditionalFormatting sqref="H259">
    <cfRule type="expression" dxfId="1833" priority="3508">
      <formula>IF(ISBLANK($H$3),0,SEARCH($H$3,#REF!))</formula>
    </cfRule>
  </conditionalFormatting>
  <conditionalFormatting sqref="H259">
    <cfRule type="expression" dxfId="1832" priority="3509">
      <formula>IF(ISBLANK($H$3),0,SEARCH($H$3,#REF!))</formula>
    </cfRule>
  </conditionalFormatting>
  <conditionalFormatting sqref="H259">
    <cfRule type="expression" dxfId="1831" priority="3510">
      <formula>IF(ISBLANK($H$3),0,SEARCH($H$3,#REF!))</formula>
    </cfRule>
  </conditionalFormatting>
  <conditionalFormatting sqref="H259">
    <cfRule type="expression" dxfId="1830" priority="3511">
      <formula>IF(ISBLANK($H$3),0,SEARCH($H$3,#REF!))</formula>
    </cfRule>
  </conditionalFormatting>
  <conditionalFormatting sqref="A259 C259 E259:H259">
    <cfRule type="expression" dxfId="1829" priority="3512">
      <formula>IF(ISBLANK($H$3),0,SEARCH($H$3,$B259))</formula>
    </cfRule>
  </conditionalFormatting>
  <conditionalFormatting sqref="A259 C259 E259:H259">
    <cfRule type="expression" dxfId="1828" priority="3513">
      <formula>IF(ISBLANK($H$3),0,SEARCH($H$3,$B259))</formula>
    </cfRule>
  </conditionalFormatting>
  <conditionalFormatting sqref="E259:F259 H259">
    <cfRule type="expression" dxfId="1827" priority="3514">
      <formula>IF(ISBLANK($H$3),0,SEARCH($H$3,$B259))</formula>
    </cfRule>
  </conditionalFormatting>
  <conditionalFormatting sqref="E259:F259 H259">
    <cfRule type="expression" dxfId="1826" priority="3515">
      <formula>IF(ISBLANK($H$3),0,SEARCH($H$3,$B259))</formula>
    </cfRule>
  </conditionalFormatting>
  <conditionalFormatting sqref="A259 H259">
    <cfRule type="expression" dxfId="1825" priority="3516">
      <formula>IF(ISBLANK($H$3),0,SEARCH($H$3,$B259))</formula>
    </cfRule>
  </conditionalFormatting>
  <conditionalFormatting sqref="A259 H259">
    <cfRule type="expression" dxfId="1824" priority="3517">
      <formula>IF(ISBLANK($H$3),0,SEARCH($H$3,$B259))</formula>
    </cfRule>
  </conditionalFormatting>
  <conditionalFormatting sqref="H259">
    <cfRule type="expression" dxfId="1823" priority="3518">
      <formula>IF(ISBLANK($H$3),0,SEARCH($H$3,#REF!))</formula>
    </cfRule>
  </conditionalFormatting>
  <conditionalFormatting sqref="H259">
    <cfRule type="expression" dxfId="1822" priority="3519">
      <formula>IF(ISBLANK($H$3),0,SEARCH($H$3,#REF!))</formula>
    </cfRule>
  </conditionalFormatting>
  <conditionalFormatting sqref="H255 H257:H258">
    <cfRule type="expression" dxfId="1821" priority="3520">
      <formula>IF(ISBLANK($H$3),0,SEARCH($H$3,#REF!))</formula>
    </cfRule>
  </conditionalFormatting>
  <conditionalFormatting sqref="A254:A258 B254:C254 E254:E255 F254:G254 H254:H258 I254">
    <cfRule type="expression" dxfId="1820" priority="3521">
      <formula>IF(ISBLANK($H$3),0,SEARCH($H$3,$B254))</formula>
    </cfRule>
  </conditionalFormatting>
  <conditionalFormatting sqref="A254:A258 C254 E254:E255 F254:G254 H254:H258 I254">
    <cfRule type="expression" dxfId="1819" priority="3522">
      <formula>IF(ISBLANK($H$3),0,SEARCH($H$3,$B254))</formula>
    </cfRule>
  </conditionalFormatting>
  <conditionalFormatting sqref="A254:A258 B254:C254 E254:E255 F254:G254 H254:H258">
    <cfRule type="expression" dxfId="1818" priority="3523">
      <formula>IF(ISBLANK($H$3),0,SEARCH($H$3,$B254))</formula>
    </cfRule>
  </conditionalFormatting>
  <conditionalFormatting sqref="A254:A258 C254 E254:E255 F254:G254 H254:H258">
    <cfRule type="expression" dxfId="1817" priority="3524">
      <formula>IF(ISBLANK($H$3),0,SEARCH($H$3,$B254))</formula>
    </cfRule>
  </conditionalFormatting>
  <conditionalFormatting sqref="A254:A258 C254:C255 E254:F258 G254:G255 H254:H258 I254 C258 G258">
    <cfRule type="expression" dxfId="1816" priority="3525">
      <formula>IF(ISBLANK($H$3),0,SEARCH($H$3,$B254))</formula>
    </cfRule>
  </conditionalFormatting>
  <conditionalFormatting sqref="A254:A258 C254:C257 E254:E258 F254:G257 H254:H258 I254">
    <cfRule type="expression" dxfId="1815" priority="3526">
      <formula>IF(ISBLANK($H$3),0,SEARCH($H$3,$B254))</formula>
    </cfRule>
  </conditionalFormatting>
  <conditionalFormatting sqref="A254:A258 C254:C257 E254:E258 F254:G257 H254:H258 I254">
    <cfRule type="expression" dxfId="1814" priority="3527">
      <formula>IF(ISBLANK($H$3),0,SEARCH($H$3,$B254))</formula>
    </cfRule>
  </conditionalFormatting>
  <conditionalFormatting sqref="A254:C258 E254:J258">
    <cfRule type="expression" dxfId="1813" priority="3528">
      <formula>IF(ISBLANK($H$3),0,SEARCH($H$3,$B254))</formula>
    </cfRule>
  </conditionalFormatting>
  <conditionalFormatting sqref="A254:C258 E254:H258 I254:J254">
    <cfRule type="expression" dxfId="1812" priority="3529">
      <formula>IF(ISBLANK($H$3),0,SEARCH($H$3,$B254))</formula>
    </cfRule>
  </conditionalFormatting>
  <conditionalFormatting sqref="A254:A258 C254:C258 E254:H258 I254">
    <cfRule type="expression" dxfId="1811" priority="3530">
      <formula>IF(ISBLANK($H$3),0,SEARCH($H$3,$B254))</formula>
    </cfRule>
  </conditionalFormatting>
  <conditionalFormatting sqref="A254:A258 F254:G254 H254:H255 H257:H258">
    <cfRule type="expression" dxfId="1810" priority="3531">
      <formula>IF(ISBLANK($H$3),0,SEARCH($H$3,$B254))</formula>
    </cfRule>
  </conditionalFormatting>
  <conditionalFormatting sqref="A254:A258 F254:G254 H254:H255 H257:H258">
    <cfRule type="expression" dxfId="1809" priority="3532">
      <formula>IF(ISBLANK($H$3),0,SEARCH($H$3,$B254))</formula>
    </cfRule>
  </conditionalFormatting>
  <conditionalFormatting sqref="I254:J254">
    <cfRule type="expression" dxfId="1808" priority="3533">
      <formula>IF(ISBLANK($H$3),0,SEARCH($H$3,#REF!))</formula>
    </cfRule>
  </conditionalFormatting>
  <conditionalFormatting sqref="H254:H258">
    <cfRule type="expression" dxfId="1807" priority="3534">
      <formula>IF(ISBLANK($H$3),0,SEARCH($H$3,#REF!))</formula>
    </cfRule>
  </conditionalFormatting>
  <conditionalFormatting sqref="H254:H258">
    <cfRule type="expression" dxfId="1806" priority="3535">
      <formula>IF(ISBLANK($H$3),0,SEARCH($H$3,#REF!))</formula>
    </cfRule>
  </conditionalFormatting>
  <conditionalFormatting sqref="H254:H258">
    <cfRule type="expression" dxfId="1805" priority="3536">
      <formula>IF(ISBLANK($H$3),0,SEARCH($H$3,#REF!))</formula>
    </cfRule>
  </conditionalFormatting>
  <conditionalFormatting sqref="H254:H258">
    <cfRule type="expression" dxfId="1804" priority="3537">
      <formula>IF(ISBLANK($H$3),0,SEARCH($H$3,#REF!))</formula>
    </cfRule>
  </conditionalFormatting>
  <conditionalFormatting sqref="H254:H258">
    <cfRule type="expression" dxfId="1803" priority="3538">
      <formula>IF(ISBLANK($H$3),0,SEARCH($H$3,#REF!))</formula>
    </cfRule>
  </conditionalFormatting>
  <conditionalFormatting sqref="H257">
    <cfRule type="expression" dxfId="1802" priority="3539">
      <formula>IF(ISBLANK($H$3),0,SEARCH($H$3,#REF!))</formula>
    </cfRule>
  </conditionalFormatting>
  <conditionalFormatting sqref="H257">
    <cfRule type="expression" dxfId="1801" priority="3540">
      <formula>IF(ISBLANK($H$3),0,SEARCH($H$3,#REF!))</formula>
    </cfRule>
  </conditionalFormatting>
  <conditionalFormatting sqref="H257">
    <cfRule type="expression" dxfId="1800" priority="3541">
      <formula>IF(ISBLANK($H$3),0,SEARCH($H$3,#REF!))</formula>
    </cfRule>
  </conditionalFormatting>
  <conditionalFormatting sqref="H257">
    <cfRule type="expression" dxfId="1799" priority="3542">
      <formula>IF(ISBLANK($H$3),0,SEARCH($H$3,#REF!))</formula>
    </cfRule>
  </conditionalFormatting>
  <conditionalFormatting sqref="H257">
    <cfRule type="expression" dxfId="1798" priority="3543">
      <formula>IF(ISBLANK($H$3),0,SEARCH($H$3,#REF!))</formula>
    </cfRule>
  </conditionalFormatting>
  <conditionalFormatting sqref="H257">
    <cfRule type="expression" dxfId="1797" priority="3544">
      <formula>IF(ISBLANK($H$3),0,SEARCH($H$3,#REF!))</formula>
    </cfRule>
  </conditionalFormatting>
  <conditionalFormatting sqref="H257">
    <cfRule type="expression" dxfId="1796" priority="3545">
      <formula>IF(ISBLANK($H$3),0,SEARCH($H$3,$B258))</formula>
    </cfRule>
  </conditionalFormatting>
  <conditionalFormatting sqref="H257">
    <cfRule type="expression" dxfId="1795" priority="3546">
      <formula>IF(ISBLANK($H$3),0,SEARCH($H$3,$B258))</formula>
    </cfRule>
  </conditionalFormatting>
  <conditionalFormatting sqref="H254 H256:H257">
    <cfRule type="expression" dxfId="1794" priority="3547">
      <formula>IF(ISBLANK($H$3),0,SEARCH($H$3,#REF!))</formula>
    </cfRule>
  </conditionalFormatting>
  <conditionalFormatting sqref="A253 E253:F253 H253">
    <cfRule type="expression" dxfId="1793" priority="3548">
      <formula>IF(ISBLANK($H$3),0,SEARCH($H$3,$B253))</formula>
    </cfRule>
  </conditionalFormatting>
  <conditionalFormatting sqref="A253 E253 H253">
    <cfRule type="expression" dxfId="1792" priority="3549">
      <formula>IF(ISBLANK($H$3),0,SEARCH($H$3,$B253))</formula>
    </cfRule>
  </conditionalFormatting>
  <conditionalFormatting sqref="A253 C253 E253:H253">
    <cfRule type="expression" dxfId="1791" priority="3550">
      <formula>IF(ISBLANK($H$3),0,SEARCH($H$3,$B253))</formula>
    </cfRule>
  </conditionalFormatting>
  <conditionalFormatting sqref="A253:C253 E253:J253">
    <cfRule type="expression" dxfId="1790" priority="3551">
      <formula>IF(ISBLANK($H$3),0,SEARCH($H$3,$B253))</formula>
    </cfRule>
  </conditionalFormatting>
  <conditionalFormatting sqref="A253:C253 E253:H253">
    <cfRule type="expression" dxfId="1789" priority="3552">
      <formula>IF(ISBLANK($H$3),0,SEARCH($H$3,$B253))</formula>
    </cfRule>
  </conditionalFormatting>
  <conditionalFormatting sqref="A253 C253 E253:H253">
    <cfRule type="expression" dxfId="1788" priority="3553">
      <formula>IF(ISBLANK($H$3),0,SEARCH($H$3,$B253))</formula>
    </cfRule>
  </conditionalFormatting>
  <conditionalFormatting sqref="A253 H253">
    <cfRule type="expression" dxfId="1787" priority="3554">
      <formula>IF(ISBLANK($H$3),0,SEARCH($H$3,$B253))</formula>
    </cfRule>
  </conditionalFormatting>
  <conditionalFormatting sqref="A253 H253">
    <cfRule type="expression" dxfId="1786" priority="3555">
      <formula>IF(ISBLANK($H$3),0,SEARCH($H$3,$B253))</formula>
    </cfRule>
  </conditionalFormatting>
  <conditionalFormatting sqref="A253 H253">
    <cfRule type="expression" dxfId="1785" priority="3556">
      <formula>IF(ISBLANK($H$3),0,SEARCH($H$3,$B253))</formula>
    </cfRule>
  </conditionalFormatting>
  <conditionalFormatting sqref="A253 H253">
    <cfRule type="expression" dxfId="1784" priority="3557">
      <formula>IF(ISBLANK($H$3),0,SEARCH($H$3,$B253))</formula>
    </cfRule>
  </conditionalFormatting>
  <conditionalFormatting sqref="A253 H253">
    <cfRule type="expression" dxfId="1783" priority="3558">
      <formula>IF(ISBLANK($H$3),0,SEARCH($H$3,$B253))</formula>
    </cfRule>
  </conditionalFormatting>
  <conditionalFormatting sqref="A253 H253">
    <cfRule type="expression" dxfId="1782" priority="3559">
      <formula>IF(ISBLANK($H$3),0,SEARCH($H$3,$B253))</formula>
    </cfRule>
  </conditionalFormatting>
  <conditionalFormatting sqref="H253">
    <cfRule type="expression" dxfId="1781" priority="3560">
      <formula>IF(ISBLANK($H$3),0,SEARCH($H$3,#REF!))</formula>
    </cfRule>
  </conditionalFormatting>
  <conditionalFormatting sqref="H253">
    <cfRule type="expression" dxfId="1780" priority="3561">
      <formula>IF(ISBLANK($H$3),0,SEARCH($H$3,#REF!))</formula>
    </cfRule>
  </conditionalFormatting>
  <conditionalFormatting sqref="H253">
    <cfRule type="expression" dxfId="1779" priority="3562">
      <formula>IF(ISBLANK($H$3),0,SEARCH($H$3,#REF!))</formula>
    </cfRule>
  </conditionalFormatting>
  <conditionalFormatting sqref="H253">
    <cfRule type="expression" dxfId="1778" priority="3563">
      <formula>IF(ISBLANK($H$3),0,SEARCH($H$3,#REF!))</formula>
    </cfRule>
  </conditionalFormatting>
  <conditionalFormatting sqref="H253">
    <cfRule type="expression" dxfId="1777" priority="3564">
      <formula>IF(ISBLANK($H$3),0,SEARCH($H$3,#REF!))</formula>
    </cfRule>
  </conditionalFormatting>
  <conditionalFormatting sqref="H253">
    <cfRule type="expression" dxfId="1776" priority="3565">
      <formula>IF(ISBLANK($H$3),0,SEARCH($H$3,#REF!))</formula>
    </cfRule>
  </conditionalFormatting>
  <conditionalFormatting sqref="A252 C252 E252:H252">
    <cfRule type="expression" dxfId="1775" priority="3566">
      <formula>IF(ISBLANK($H$3),0,SEARCH($H$3,$B252))</formula>
    </cfRule>
  </conditionalFormatting>
  <conditionalFormatting sqref="A252:C252 E252:J252">
    <cfRule type="expression" dxfId="1774" priority="3567">
      <formula>IF(ISBLANK($H$3),0,SEARCH($H$3,$B252))</formula>
    </cfRule>
  </conditionalFormatting>
  <conditionalFormatting sqref="A252:C252 E252:H252">
    <cfRule type="expression" dxfId="1773" priority="3568">
      <formula>IF(ISBLANK($H$3),0,SEARCH($H$3,$B252))</formula>
    </cfRule>
  </conditionalFormatting>
  <conditionalFormatting sqref="A252 C252 E252:H252">
    <cfRule type="expression" dxfId="1772" priority="3569">
      <formula>IF(ISBLANK($H$3),0,SEARCH($H$3,$B252))</formula>
    </cfRule>
  </conditionalFormatting>
  <conditionalFormatting sqref="A252 H252">
    <cfRule type="expression" dxfId="1771" priority="3570">
      <formula>IF(ISBLANK($H$3),0,SEARCH($H$3,$B252))</formula>
    </cfRule>
  </conditionalFormatting>
  <conditionalFormatting sqref="A252 H252">
    <cfRule type="expression" dxfId="1770" priority="3571">
      <formula>IF(ISBLANK($H$3),0,SEARCH($H$3,$B252))</formula>
    </cfRule>
  </conditionalFormatting>
  <conditionalFormatting sqref="H252">
    <cfRule type="expression" dxfId="1769" priority="3572">
      <formula>IF(ISBLANK($H$3),0,SEARCH($H$3,#REF!))</formula>
    </cfRule>
  </conditionalFormatting>
  <conditionalFormatting sqref="H252">
    <cfRule type="expression" dxfId="1768" priority="3573">
      <formula>IF(ISBLANK($H$3),0,SEARCH($H$3,#REF!))</formula>
    </cfRule>
  </conditionalFormatting>
  <conditionalFormatting sqref="H252">
    <cfRule type="expression" dxfId="1767" priority="3574">
      <formula>IF(ISBLANK($H$3),0,SEARCH($H$3,#REF!))</formula>
    </cfRule>
  </conditionalFormatting>
  <conditionalFormatting sqref="H252">
    <cfRule type="expression" dxfId="1766" priority="3575">
      <formula>IF(ISBLANK($H$3),0,SEARCH($H$3,#REF!))</formula>
    </cfRule>
  </conditionalFormatting>
  <conditionalFormatting sqref="H252">
    <cfRule type="expression" dxfId="1765" priority="3576">
      <formula>IF(ISBLANK($H$3),0,SEARCH($H$3,#REF!))</formula>
    </cfRule>
  </conditionalFormatting>
  <conditionalFormatting sqref="H252">
    <cfRule type="expression" dxfId="1764" priority="3577">
      <formula>IF(ISBLANK($H$3),0,SEARCH($H$3,#REF!))</formula>
    </cfRule>
  </conditionalFormatting>
  <conditionalFormatting sqref="A252 H252">
    <cfRule type="expression" dxfId="1763" priority="3578">
      <formula>IF(ISBLANK($H$3),0,SEARCH($H$3,$B252))</formula>
    </cfRule>
  </conditionalFormatting>
  <conditionalFormatting sqref="A252 H252">
    <cfRule type="expression" dxfId="1762" priority="3579">
      <formula>IF(ISBLANK($H$3),0,SEARCH($H$3,$B252))</formula>
    </cfRule>
  </conditionalFormatting>
  <conditionalFormatting sqref="A252 E252 H252">
    <cfRule type="expression" dxfId="1761" priority="3580">
      <formula>IF(ISBLANK($H$3),0,SEARCH($H$3,$B252))</formula>
    </cfRule>
  </conditionalFormatting>
  <conditionalFormatting sqref="A252 E252 H252">
    <cfRule type="expression" dxfId="1760" priority="3581">
      <formula>IF(ISBLANK($H$3),0,SEARCH($H$3,$B252))</formula>
    </cfRule>
  </conditionalFormatting>
  <conditionalFormatting sqref="A252 H252">
    <cfRule type="expression" dxfId="1759" priority="3582">
      <formula>IF(ISBLANK($H$3),0,SEARCH($H$3,$B252))</formula>
    </cfRule>
  </conditionalFormatting>
  <conditionalFormatting sqref="A252 H252">
    <cfRule type="expression" dxfId="1758" priority="3583">
      <formula>IF(ISBLANK($H$3),0,SEARCH($H$3,$B252))</formula>
    </cfRule>
  </conditionalFormatting>
  <conditionalFormatting sqref="H252">
    <cfRule type="expression" dxfId="1757" priority="3584">
      <formula>IF(ISBLANK($H$3),0,SEARCH($H$3,#REF!))</formula>
    </cfRule>
  </conditionalFormatting>
  <conditionalFormatting sqref="H252">
    <cfRule type="expression" dxfId="1756" priority="3585">
      <formula>IF(ISBLANK($H$3),0,SEARCH($H$3,#REF!))</formula>
    </cfRule>
  </conditionalFormatting>
  <conditionalFormatting sqref="H252">
    <cfRule type="expression" dxfId="1755" priority="3586">
      <formula>IF(ISBLANK($H$3),0,SEARCH($H$3,#REF!))</formula>
    </cfRule>
  </conditionalFormatting>
  <conditionalFormatting sqref="A251:C251 E251:I251">
    <cfRule type="expression" dxfId="1754" priority="3587">
      <formula>IF(ISBLANK($H$3),0,SEARCH($H$3,$B251))</formula>
    </cfRule>
  </conditionalFormatting>
  <conditionalFormatting sqref="A251 C251 E251:I251">
    <cfRule type="expression" dxfId="1753" priority="3588">
      <formula>IF(ISBLANK($H$3),0,SEARCH($H$3,$B251))</formula>
    </cfRule>
  </conditionalFormatting>
  <conditionalFormatting sqref="G251:H251">
    <cfRule type="expression" dxfId="1752" priority="3589">
      <formula>IF(ISBLANK($H$3),0,SEARCH($H$3,#REF!))</formula>
    </cfRule>
  </conditionalFormatting>
  <conditionalFormatting sqref="A251 C251 E251:I251">
    <cfRule type="expression" dxfId="1751" priority="3590">
      <formula>IF(ISBLANK($H$3),0,SEARCH($H$3,$B251))</formula>
    </cfRule>
  </conditionalFormatting>
  <conditionalFormatting sqref="A251 C251 E251:I251">
    <cfRule type="expression" dxfId="1750" priority="3591">
      <formula>IF(ISBLANK($H$3),0,SEARCH($H$3,$B251))</formula>
    </cfRule>
  </conditionalFormatting>
  <conditionalFormatting sqref="A251 C251 E251:I251">
    <cfRule type="expression" dxfId="1749" priority="3592">
      <formula>IF(ISBLANK($H$3),0,SEARCH($H$3,$B251))</formula>
    </cfRule>
  </conditionalFormatting>
  <conditionalFormatting sqref="A251:C251 E251:J251">
    <cfRule type="expression" dxfId="1748" priority="3593">
      <formula>IF(ISBLANK($H$3),0,SEARCH($H$3,$B251))</formula>
    </cfRule>
  </conditionalFormatting>
  <conditionalFormatting sqref="A251:C251 E251:J251">
    <cfRule type="expression" dxfId="1747" priority="3594">
      <formula>IF(ISBLANK($H$3),0,SEARCH($H$3,$B251))</formula>
    </cfRule>
  </conditionalFormatting>
  <conditionalFormatting sqref="A251 H251">
    <cfRule type="expression" dxfId="1746" priority="3595">
      <formula>IF(ISBLANK($H$3),0,SEARCH($H$3,$B251))</formula>
    </cfRule>
  </conditionalFormatting>
  <conditionalFormatting sqref="A251 H251">
    <cfRule type="expression" dxfId="1745" priority="3596">
      <formula>IF(ISBLANK($H$3),0,SEARCH($H$3,$B251))</formula>
    </cfRule>
  </conditionalFormatting>
  <conditionalFormatting sqref="J251">
    <cfRule type="expression" dxfId="1744" priority="3597">
      <formula>IF(ISBLANK($H$3),0,SEARCH($H$3,#REF!))</formula>
    </cfRule>
  </conditionalFormatting>
  <conditionalFormatting sqref="A251 C251 E251:I251">
    <cfRule type="expression" dxfId="1743" priority="3598">
      <formula>IF(ISBLANK($H$3),0,SEARCH($H$3,$B251))</formula>
    </cfRule>
  </conditionalFormatting>
  <conditionalFormatting sqref="H251">
    <cfRule type="expression" dxfId="1742" priority="3599">
      <formula>IF(ISBLANK($H$3),0,SEARCH($H$3,#REF!))</formula>
    </cfRule>
  </conditionalFormatting>
  <conditionalFormatting sqref="H251">
    <cfRule type="expression" dxfId="1741" priority="3600">
      <formula>IF(ISBLANK($H$3),0,SEARCH($H$3,#REF!))</formula>
    </cfRule>
  </conditionalFormatting>
  <conditionalFormatting sqref="H251">
    <cfRule type="expression" dxfId="1740" priority="3601">
      <formula>IF(ISBLANK($H$3),0,SEARCH($H$3,#REF!))</formula>
    </cfRule>
  </conditionalFormatting>
  <conditionalFormatting sqref="H251">
    <cfRule type="expression" dxfId="1739" priority="3602">
      <formula>IF(ISBLANK($H$3),0,SEARCH($H$3,#REF!))</formula>
    </cfRule>
  </conditionalFormatting>
  <conditionalFormatting sqref="H251">
    <cfRule type="expression" dxfId="1738" priority="3603">
      <formula>IF(ISBLANK($H$3),0,SEARCH($H$3,#REF!))</formula>
    </cfRule>
  </conditionalFormatting>
  <conditionalFormatting sqref="H251">
    <cfRule type="expression" dxfId="1737" priority="3604">
      <formula>IF(ISBLANK($H$3),0,SEARCH($H$3,#REF!))</formula>
    </cfRule>
  </conditionalFormatting>
  <conditionalFormatting sqref="A251 H251">
    <cfRule type="expression" dxfId="1736" priority="3605">
      <formula>IF(ISBLANK($H$3),0,SEARCH($H$3,$B251))</formula>
    </cfRule>
  </conditionalFormatting>
  <conditionalFormatting sqref="A251 H251">
    <cfRule type="expression" dxfId="1735" priority="3606">
      <formula>IF(ISBLANK($H$3),0,SEARCH($H$3,$B251))</formula>
    </cfRule>
  </conditionalFormatting>
  <conditionalFormatting sqref="A250:C250 E250:I250">
    <cfRule type="expression" dxfId="1734" priority="3607">
      <formula>IF(ISBLANK($H$3),0,SEARCH($H$3,$B250))</formula>
    </cfRule>
  </conditionalFormatting>
  <conditionalFormatting sqref="A250 C250 E250:I250">
    <cfRule type="expression" dxfId="1733" priority="3608">
      <formula>IF(ISBLANK($H$3),0,SEARCH($H$3,$B250))</formula>
    </cfRule>
  </conditionalFormatting>
  <conditionalFormatting sqref="A250 C250 E250:I250">
    <cfRule type="expression" dxfId="1732" priority="3609">
      <formula>IF(ISBLANK($H$3),0,SEARCH($H$3,$B250))</formula>
    </cfRule>
  </conditionalFormatting>
  <conditionalFormatting sqref="A250 C250 E250:I250">
    <cfRule type="expression" dxfId="1731" priority="3610">
      <formula>IF(ISBLANK($H$3),0,SEARCH($H$3,$B250))</formula>
    </cfRule>
  </conditionalFormatting>
  <conditionalFormatting sqref="A250 C250 E250:I250">
    <cfRule type="expression" dxfId="1730" priority="3611">
      <formula>IF(ISBLANK($H$3),0,SEARCH($H$3,$B250))</formula>
    </cfRule>
  </conditionalFormatting>
  <conditionalFormatting sqref="A250 C250 E250:I250">
    <cfRule type="expression" dxfId="1729" priority="3612">
      <formula>IF(ISBLANK($H$3),0,SEARCH($H$3,$B250))</formula>
    </cfRule>
  </conditionalFormatting>
  <conditionalFormatting sqref="A250:C250 E250:J250">
    <cfRule type="expression" dxfId="1728" priority="3613">
      <formula>IF(ISBLANK($H$3),0,SEARCH($H$3,$B250))</formula>
    </cfRule>
  </conditionalFormatting>
  <conditionalFormatting sqref="J250">
    <cfRule type="expression" dxfId="1727" priority="3614">
      <formula>IF(ISBLANK($H$3),0,SEARCH($H$3,#REF!))</formula>
    </cfRule>
  </conditionalFormatting>
  <conditionalFormatting sqref="A250:C250 E250:J250">
    <cfRule type="expression" dxfId="1726" priority="3615">
      <formula>IF(ISBLANK($H$3),0,SEARCH($H$3,$B250))</formula>
    </cfRule>
  </conditionalFormatting>
  <conditionalFormatting sqref="G250:H250">
    <cfRule type="expression" dxfId="1725" priority="3616">
      <formula>IF(ISBLANK($H$3),0,SEARCH($H$3,#REF!))</formula>
    </cfRule>
  </conditionalFormatting>
  <conditionalFormatting sqref="A250 H250">
    <cfRule type="expression" dxfId="1724" priority="3617">
      <formula>IF(ISBLANK($H$3),0,SEARCH($H$3,$B250))</formula>
    </cfRule>
  </conditionalFormatting>
  <conditionalFormatting sqref="A250 H250">
    <cfRule type="expression" dxfId="1723" priority="3618">
      <formula>IF(ISBLANK($H$3),0,SEARCH($H$3,$B250))</formula>
    </cfRule>
  </conditionalFormatting>
  <conditionalFormatting sqref="A250 H250">
    <cfRule type="expression" dxfId="1722" priority="3619">
      <formula>IF(ISBLANK($H$3),0,SEARCH($H$3,$B250))</formula>
    </cfRule>
  </conditionalFormatting>
  <conditionalFormatting sqref="A250 H250">
    <cfRule type="expression" dxfId="1721" priority="3620">
      <formula>IF(ISBLANK($H$3),0,SEARCH($H$3,$B250))</formula>
    </cfRule>
  </conditionalFormatting>
  <conditionalFormatting sqref="A249:C249 E249:I249">
    <cfRule type="expression" dxfId="1720" priority="3621">
      <formula>IF(ISBLANK($H$3),0,SEARCH($H$3,$B249))</formula>
    </cfRule>
  </conditionalFormatting>
  <conditionalFormatting sqref="A249 C249 E249:I249">
    <cfRule type="expression" dxfId="1719" priority="3622">
      <formula>IF(ISBLANK($H$3),0,SEARCH($H$3,$B249))</formula>
    </cfRule>
  </conditionalFormatting>
  <conditionalFormatting sqref="A249:C249 E249:J249">
    <cfRule type="expression" dxfId="1718" priority="3623">
      <formula>IF(ISBLANK($H$3),0,SEARCH($H$3,$B249))</formula>
    </cfRule>
  </conditionalFormatting>
  <conditionalFormatting sqref="A249 C249 E249:I249">
    <cfRule type="expression" dxfId="1717" priority="3624">
      <formula>IF(ISBLANK($H$3),0,SEARCH($H$3,$B249))</formula>
    </cfRule>
  </conditionalFormatting>
  <conditionalFormatting sqref="A249 C249 E249:I249">
    <cfRule type="expression" dxfId="1716" priority="3625">
      <formula>IF(ISBLANK($H$3),0,SEARCH($H$3,$B249))</formula>
    </cfRule>
  </conditionalFormatting>
  <conditionalFormatting sqref="A249:C249 E249:J249">
    <cfRule type="expression" dxfId="1715" priority="3626">
      <formula>IF(ISBLANK($H$3),0,SEARCH($H$3,$B249))</formula>
    </cfRule>
  </conditionalFormatting>
  <conditionalFormatting sqref="J249">
    <cfRule type="expression" dxfId="1714" priority="3627">
      <formula>IF(ISBLANK($H$3),0,SEARCH($H$3,#REF!))</formula>
    </cfRule>
  </conditionalFormatting>
  <conditionalFormatting sqref="A249 C249 E249:I249">
    <cfRule type="expression" dxfId="1713" priority="3628">
      <formula>IF(ISBLANK($H$3),0,SEARCH($H$3,$B249))</formula>
    </cfRule>
  </conditionalFormatting>
  <conditionalFormatting sqref="A249 C249 E249:I249">
    <cfRule type="expression" dxfId="1712" priority="3629">
      <formula>IF(ISBLANK($H$3),0,SEARCH($H$3,$B249))</formula>
    </cfRule>
  </conditionalFormatting>
  <conditionalFormatting sqref="A249 H249">
    <cfRule type="expression" dxfId="1711" priority="3630">
      <formula>IF(ISBLANK($H$3),0,SEARCH($H$3,$B249))</formula>
    </cfRule>
  </conditionalFormatting>
  <conditionalFormatting sqref="A249 H249">
    <cfRule type="expression" dxfId="1710" priority="3631">
      <formula>IF(ISBLANK($H$3),0,SEARCH($H$3,$B249))</formula>
    </cfRule>
  </conditionalFormatting>
  <conditionalFormatting sqref="A249 H249">
    <cfRule type="expression" dxfId="1709" priority="3632">
      <formula>IF(ISBLANK($H$3),0,SEARCH($H$3,$B249))</formula>
    </cfRule>
  </conditionalFormatting>
  <conditionalFormatting sqref="A249 H249">
    <cfRule type="expression" dxfId="1708" priority="3633">
      <formula>IF(ISBLANK($H$3),0,SEARCH($H$3,$B249))</formula>
    </cfRule>
  </conditionalFormatting>
  <conditionalFormatting sqref="H249">
    <cfRule type="expression" dxfId="1707" priority="3634">
      <formula>IF(ISBLANK($H$3),0,SEARCH($H$3,#REF!))</formula>
    </cfRule>
  </conditionalFormatting>
  <conditionalFormatting sqref="G249:H249">
    <cfRule type="expression" dxfId="1706" priority="3635">
      <formula>IF(ISBLANK($H$3),0,SEARCH($H$3,#REF!))</formula>
    </cfRule>
  </conditionalFormatting>
  <conditionalFormatting sqref="H249">
    <cfRule type="expression" dxfId="1705" priority="3636">
      <formula>IF(ISBLANK($H$3),0,SEARCH($H$3,#REF!))</formula>
    </cfRule>
  </conditionalFormatting>
  <conditionalFormatting sqref="H249">
    <cfRule type="expression" dxfId="1704" priority="3637">
      <formula>IF(ISBLANK($H$3),0,SEARCH($H$3,#REF!))</formula>
    </cfRule>
  </conditionalFormatting>
  <conditionalFormatting sqref="H249">
    <cfRule type="expression" dxfId="1703" priority="3638">
      <formula>IF(ISBLANK($H$3),0,SEARCH($H$3,#REF!))</formula>
    </cfRule>
  </conditionalFormatting>
  <conditionalFormatting sqref="H249">
    <cfRule type="expression" dxfId="1702" priority="3639">
      <formula>IF(ISBLANK($H$3),0,SEARCH($H$3,#REF!))</formula>
    </cfRule>
  </conditionalFormatting>
  <conditionalFormatting sqref="H249">
    <cfRule type="expression" dxfId="1701" priority="3640">
      <formula>IF(ISBLANK($H$3),0,SEARCH($H$3,#REF!))</formula>
    </cfRule>
  </conditionalFormatting>
  <conditionalFormatting sqref="A247:A248 C247:C248 E247:H248">
    <cfRule type="expression" dxfId="1700" priority="3641">
      <formula>IF(ISBLANK($H$3),0,SEARCH($H$3,$B247))</formula>
    </cfRule>
  </conditionalFormatting>
  <conditionalFormatting sqref="A247:A248 B248:C248 E248:H248">
    <cfRule type="expression" dxfId="1699" priority="3642">
      <formula>IF(ISBLANK($H$3),0,SEARCH($H$3,$B247))</formula>
    </cfRule>
  </conditionalFormatting>
  <conditionalFormatting sqref="A247:A248 C248 E248:H248">
    <cfRule type="expression" dxfId="1698" priority="3643">
      <formula>IF(ISBLANK($H$3),0,SEARCH($H$3,$B247))</formula>
    </cfRule>
  </conditionalFormatting>
  <conditionalFormatting sqref="A247:A248 C247:C248 E247:H248">
    <cfRule type="expression" dxfId="1697" priority="3644">
      <formula>IF(ISBLANK($H$3),0,SEARCH($H$3,$B247))</formula>
    </cfRule>
  </conditionalFormatting>
  <conditionalFormatting sqref="A247:A248 H248">
    <cfRule type="expression" dxfId="1696" priority="3645">
      <formula>IF(ISBLANK($H$3),0,SEARCH($H$3,$B247))</formula>
    </cfRule>
  </conditionalFormatting>
  <conditionalFormatting sqref="A247:A248 H248">
    <cfRule type="expression" dxfId="1695" priority="3646">
      <formula>IF(ISBLANK($H$3),0,SEARCH($H$3,$B247))</formula>
    </cfRule>
  </conditionalFormatting>
  <conditionalFormatting sqref="A247:C248 E247:I248 J248">
    <cfRule type="expression" dxfId="1694" priority="3647">
      <formula>IF(ISBLANK($H$3),0,SEARCH($H$3,$B247))</formula>
    </cfRule>
  </conditionalFormatting>
  <conditionalFormatting sqref="A247:A248 C247:C248 E247:H248">
    <cfRule type="expression" dxfId="1693" priority="3648">
      <formula>IF(ISBLANK($H$3),0,SEARCH($H$3,$B247))</formula>
    </cfRule>
  </conditionalFormatting>
  <conditionalFormatting sqref="A247:C248 E247:J248">
    <cfRule type="expression" dxfId="1692" priority="3649">
      <formula>IF(ISBLANK($H$3),0,SEARCH($H$3,$B247))</formula>
    </cfRule>
  </conditionalFormatting>
  <conditionalFormatting sqref="A247:A248 C247:C248 E247:H248">
    <cfRule type="expression" dxfId="1691" priority="3650">
      <formula>IF(ISBLANK($H$3),0,SEARCH($H$3,$B247))</formula>
    </cfRule>
  </conditionalFormatting>
  <conditionalFormatting sqref="A247:A248">
    <cfRule type="expression" dxfId="1690" priority="3651">
      <formula>IF(ISBLANK($H$3),0,SEARCH($H$3,$B247))</formula>
    </cfRule>
  </conditionalFormatting>
  <conditionalFormatting sqref="A247:A248">
    <cfRule type="expression" dxfId="1689" priority="3652">
      <formula>IF(ISBLANK($H$3),0,SEARCH($H$3,$B247))</formula>
    </cfRule>
  </conditionalFormatting>
  <conditionalFormatting sqref="H248">
    <cfRule type="expression" dxfId="1688" priority="3653">
      <formula>IF(ISBLANK($H$3),0,SEARCH($H$3,#REF!))</formula>
    </cfRule>
  </conditionalFormatting>
  <conditionalFormatting sqref="H248">
    <cfRule type="expression" dxfId="1687" priority="3654">
      <formula>IF(ISBLANK($H$3),0,SEARCH($H$3,#REF!))</formula>
    </cfRule>
  </conditionalFormatting>
  <conditionalFormatting sqref="H248">
    <cfRule type="expression" dxfId="1686" priority="3655">
      <formula>IF(ISBLANK($H$3),0,SEARCH($H$3,#REF!))</formula>
    </cfRule>
  </conditionalFormatting>
  <conditionalFormatting sqref="H248">
    <cfRule type="expression" dxfId="1685" priority="3656">
      <formula>IF(ISBLANK($H$3),0,SEARCH($H$3,#REF!))</formula>
    </cfRule>
  </conditionalFormatting>
  <conditionalFormatting sqref="H248">
    <cfRule type="expression" dxfId="1684" priority="3657">
      <formula>IF(ISBLANK($H$3),0,SEARCH($H$3,#REF!))</formula>
    </cfRule>
  </conditionalFormatting>
  <conditionalFormatting sqref="A246:C246 E246:J246">
    <cfRule type="expression" dxfId="1683" priority="3658">
      <formula>IF(ISBLANK($H$3),0,SEARCH($H$3,$B246))</formula>
    </cfRule>
  </conditionalFormatting>
  <conditionalFormatting sqref="A246 C246 E246:H246">
    <cfRule type="expression" dxfId="1682" priority="3659">
      <formula>IF(ISBLANK($H$3),0,SEARCH($H$3,$B246))</formula>
    </cfRule>
  </conditionalFormatting>
  <conditionalFormatting sqref="A246 C246 E246:H246">
    <cfRule type="expression" dxfId="1681" priority="3660">
      <formula>IF(ISBLANK($H$3),0,SEARCH($H$3,$B246))</formula>
    </cfRule>
  </conditionalFormatting>
  <conditionalFormatting sqref="A246 C246 E246:H246">
    <cfRule type="expression" dxfId="1680" priority="3661">
      <formula>IF(ISBLANK($H$3),0,SEARCH($H$3,$B246))</formula>
    </cfRule>
  </conditionalFormatting>
  <conditionalFormatting sqref="A246:C246 E246:H246">
    <cfRule type="expression" dxfId="1679" priority="3662">
      <formula>IF(ISBLANK($H$3),0,SEARCH($H$3,$B246))</formula>
    </cfRule>
  </conditionalFormatting>
  <conditionalFormatting sqref="A246:C246 E246:J246">
    <cfRule type="expression" dxfId="1678" priority="3663">
      <formula>IF(ISBLANK($H$3),0,SEARCH($H$3,$B246))</formula>
    </cfRule>
  </conditionalFormatting>
  <conditionalFormatting sqref="A246 C246 E246:H246">
    <cfRule type="expression" dxfId="1677" priority="3664">
      <formula>IF(ISBLANK($H$3),0,SEARCH($H$3,$B246))</formula>
    </cfRule>
  </conditionalFormatting>
  <conditionalFormatting sqref="A246">
    <cfRule type="expression" dxfId="1676" priority="3665">
      <formula>IF(ISBLANK($H$3),0,SEARCH($H$3,$B246))</formula>
    </cfRule>
  </conditionalFormatting>
  <conditionalFormatting sqref="A246">
    <cfRule type="expression" dxfId="1675" priority="3666">
      <formula>IF(ISBLANK($H$3),0,SEARCH($H$3,$B246))</formula>
    </cfRule>
  </conditionalFormatting>
  <conditionalFormatting sqref="A246 C246 E246:H246">
    <cfRule type="expression" dxfId="1674" priority="3667">
      <formula>IF(ISBLANK($H$3),0,SEARCH($H$3,$B246))</formula>
    </cfRule>
  </conditionalFormatting>
  <conditionalFormatting sqref="A246">
    <cfRule type="expression" dxfId="1673" priority="3668">
      <formula>IF(ISBLANK($H$3),0,SEARCH($H$3,$B246))</formula>
    </cfRule>
  </conditionalFormatting>
  <conditionalFormatting sqref="A246">
    <cfRule type="expression" dxfId="1672" priority="3669">
      <formula>IF(ISBLANK($H$3),0,SEARCH($H$3,$B246))</formula>
    </cfRule>
  </conditionalFormatting>
  <conditionalFormatting sqref="A244:C245 E244:H245 I245">
    <cfRule type="expression" dxfId="1671" priority="3670">
      <formula>IF(ISBLANK($H$3),0,SEARCH($H$3,$B244))</formula>
    </cfRule>
  </conditionalFormatting>
  <conditionalFormatting sqref="A244:A245 C244:C245 E244:H245">
    <cfRule type="expression" dxfId="1670" priority="3671">
      <formula>IF(ISBLANK($H$3),0,SEARCH($H$3,$B244))</formula>
    </cfRule>
  </conditionalFormatting>
  <conditionalFormatting sqref="A244:A245 C244:C245 E244:H245">
    <cfRule type="expression" dxfId="1669" priority="3672">
      <formula>IF(ISBLANK($H$3),0,SEARCH($H$3,$B244))</formula>
    </cfRule>
  </conditionalFormatting>
  <conditionalFormatting sqref="A244:A245 C244:C245 E244:H245">
    <cfRule type="expression" dxfId="1668" priority="3673">
      <formula>IF(ISBLANK($H$3),0,SEARCH($H$3,$B244))</formula>
    </cfRule>
  </conditionalFormatting>
  <conditionalFormatting sqref="A244:C245 E244:J245">
    <cfRule type="expression" dxfId="1667" priority="3674">
      <formula>IF(ISBLANK($H$3),0,SEARCH($H$3,$B244))</formula>
    </cfRule>
  </conditionalFormatting>
  <conditionalFormatting sqref="A244:A245 C244:C245 E244:H245">
    <cfRule type="expression" dxfId="1666" priority="3675">
      <formula>IF(ISBLANK($H$3),0,SEARCH($H$3,$B244))</formula>
    </cfRule>
  </conditionalFormatting>
  <conditionalFormatting sqref="A244:A245">
    <cfRule type="expression" dxfId="1665" priority="3676">
      <formula>IF(ISBLANK($H$3),0,SEARCH($H$3,$B244))</formula>
    </cfRule>
  </conditionalFormatting>
  <conditionalFormatting sqref="A244:A245">
    <cfRule type="expression" dxfId="1664" priority="3677">
      <formula>IF(ISBLANK($H$3),0,SEARCH($H$3,$B244))</formula>
    </cfRule>
  </conditionalFormatting>
  <conditionalFormatting sqref="A244 E245:G245">
    <cfRule type="expression" dxfId="1663" priority="3678">
      <formula>IF(ISBLANK($H$3),0,SEARCH($H$3,$B244))</formula>
    </cfRule>
  </conditionalFormatting>
  <conditionalFormatting sqref="A244 E245:G245">
    <cfRule type="expression" dxfId="1662" priority="3679">
      <formula>IF(ISBLANK($H$3),0,SEARCH($H$3,$B244))</formula>
    </cfRule>
  </conditionalFormatting>
  <conditionalFormatting sqref="A244">
    <cfRule type="expression" dxfId="1661" priority="3680">
      <formula>IF(ISBLANK($H$3),0,SEARCH($H$3,$B244))</formula>
    </cfRule>
  </conditionalFormatting>
  <conditionalFormatting sqref="A244">
    <cfRule type="expression" dxfId="1660" priority="3681">
      <formula>IF(ISBLANK($H$3),0,SEARCH($H$3,$B244))</formula>
    </cfRule>
  </conditionalFormatting>
  <conditionalFormatting sqref="A241:A242 F241:F242 H241:H243">
    <cfRule type="expression" dxfId="1659" priority="3682">
      <formula>IF(ISBLANK($H$3),0,SEARCH($H$3,$B241))</formula>
    </cfRule>
  </conditionalFormatting>
  <conditionalFormatting sqref="A241:A242 F241:F242 H241:H243">
    <cfRule type="expression" dxfId="1658" priority="3683">
      <formula>IF(ISBLANK($H$3),0,SEARCH($H$3,$B241))</formula>
    </cfRule>
  </conditionalFormatting>
  <conditionalFormatting sqref="A241:A243 H241:H243">
    <cfRule type="expression" dxfId="1657" priority="3684">
      <formula>IF(ISBLANK($H$3),0,SEARCH($H$3,$B241))</formula>
    </cfRule>
  </conditionalFormatting>
  <conditionalFormatting sqref="A241:A243 H241:H243">
    <cfRule type="expression" dxfId="1656" priority="3685">
      <formula>IF(ISBLANK($H$3),0,SEARCH($H$3,$B241))</formula>
    </cfRule>
  </conditionalFormatting>
  <conditionalFormatting sqref="H241:H243">
    <cfRule type="expression" dxfId="1655" priority="3686">
      <formula>IF(ISBLANK($H$3),0,SEARCH($H$3,#REF!))</formula>
    </cfRule>
  </conditionalFormatting>
  <conditionalFormatting sqref="A241:A242 H241:H243">
    <cfRule type="expression" dxfId="1654" priority="3687">
      <formula>IF(ISBLANK($H$3),0,SEARCH($H$3,$B241))</formula>
    </cfRule>
  </conditionalFormatting>
  <conditionalFormatting sqref="A241:A242 H241:H243">
    <cfRule type="expression" dxfId="1653" priority="3688">
      <formula>IF(ISBLANK($H$3),0,SEARCH($H$3,$B241))</formula>
    </cfRule>
  </conditionalFormatting>
  <conditionalFormatting sqref="A241:A243 C241:C243 E241:H243">
    <cfRule type="expression" dxfId="1652" priority="3689">
      <formula>IF(ISBLANK($H$3),0,SEARCH($H$3,$B241))</formula>
    </cfRule>
  </conditionalFormatting>
  <conditionalFormatting sqref="A241:A243 C241:C243 E241:H243">
    <cfRule type="expression" dxfId="1651" priority="3690">
      <formula>IF(ISBLANK($H$3),0,SEARCH($H$3,$B241))</formula>
    </cfRule>
  </conditionalFormatting>
  <conditionalFormatting sqref="A241:A243 C241:C243 E241:H243">
    <cfRule type="expression" dxfId="1650" priority="3691">
      <formula>IF(ISBLANK($H$3),0,SEARCH($H$3,$B241))</formula>
    </cfRule>
  </conditionalFormatting>
  <conditionalFormatting sqref="A241:C243 E241:J243">
    <cfRule type="expression" dxfId="1649" priority="3692">
      <formula>IF(ISBLANK($H$3),0,SEARCH($H$3,$B241))</formula>
    </cfRule>
  </conditionalFormatting>
  <conditionalFormatting sqref="A241:C243 E241:H243">
    <cfRule type="expression" dxfId="1648" priority="3693">
      <formula>IF(ISBLANK($H$3),0,SEARCH($H$3,$B241))</formula>
    </cfRule>
  </conditionalFormatting>
  <conditionalFormatting sqref="A241:A243 C241:C243 E241:H243">
    <cfRule type="expression" dxfId="1647" priority="3694">
      <formula>IF(ISBLANK($H$3),0,SEARCH($H$3,$B241))</formula>
    </cfRule>
  </conditionalFormatting>
  <conditionalFormatting sqref="H241">
    <cfRule type="expression" dxfId="1646" priority="3695">
      <formula>IF(ISBLANK($H$3),0,SEARCH($H$3,$B242))</formula>
    </cfRule>
  </conditionalFormatting>
  <conditionalFormatting sqref="H241">
    <cfRule type="expression" dxfId="1645" priority="3696">
      <formula>IF(ISBLANK($H$3),0,SEARCH($H$3,$B242))</formula>
    </cfRule>
  </conditionalFormatting>
  <conditionalFormatting sqref="H241">
    <cfRule type="expression" dxfId="1644" priority="3697">
      <formula>IF(ISBLANK($H$3),0,SEARCH($H$3,#REF!))</formula>
    </cfRule>
  </conditionalFormatting>
  <conditionalFormatting sqref="H241">
    <cfRule type="expression" dxfId="1643" priority="3698">
      <formula>IF(ISBLANK($H$3),0,SEARCH($H$3,#REF!))</formula>
    </cfRule>
  </conditionalFormatting>
  <conditionalFormatting sqref="H241">
    <cfRule type="expression" dxfId="1642" priority="3699">
      <formula>IF(ISBLANK($H$3),0,SEARCH($H$3,#REF!))</formula>
    </cfRule>
  </conditionalFormatting>
  <conditionalFormatting sqref="H241">
    <cfRule type="expression" dxfId="1641" priority="3700">
      <formula>IF(ISBLANK($H$3),0,SEARCH($H$3,#REF!))</formula>
    </cfRule>
  </conditionalFormatting>
  <conditionalFormatting sqref="H241">
    <cfRule type="expression" dxfId="1640" priority="3701">
      <formula>IF(ISBLANK($H$3),0,SEARCH($H$3,#REF!))</formula>
    </cfRule>
  </conditionalFormatting>
  <conditionalFormatting sqref="H241">
    <cfRule type="expression" dxfId="1639" priority="3702">
      <formula>IF(ISBLANK($H$3),0,SEARCH($H$3,#REF!))</formula>
    </cfRule>
  </conditionalFormatting>
  <conditionalFormatting sqref="H241">
    <cfRule type="expression" dxfId="1638" priority="3703">
      <formula>IF(ISBLANK($H$3),0,SEARCH($H$3,#REF!))</formula>
    </cfRule>
  </conditionalFormatting>
  <conditionalFormatting sqref="H241">
    <cfRule type="expression" dxfId="1637" priority="3704">
      <formula>IF(ISBLANK($H$3),0,SEARCH($H$3,#REF!))</formula>
    </cfRule>
  </conditionalFormatting>
  <conditionalFormatting sqref="H241">
    <cfRule type="expression" dxfId="1636" priority="3705">
      <formula>IF(ISBLANK($H$3),0,SEARCH($H$3,#REF!))</formula>
    </cfRule>
  </conditionalFormatting>
  <conditionalFormatting sqref="H241">
    <cfRule type="expression" dxfId="1635" priority="3706">
      <formula>IF(ISBLANK($H$3),0,SEARCH($H$3,#REF!))</formula>
    </cfRule>
  </conditionalFormatting>
  <conditionalFormatting sqref="H241">
    <cfRule type="expression" dxfId="1634" priority="3707">
      <formula>IF(ISBLANK($H$3),0,SEARCH($H$3,#REF!))</formula>
    </cfRule>
  </conditionalFormatting>
  <conditionalFormatting sqref="H241">
    <cfRule type="expression" dxfId="1633" priority="3708">
      <formula>IF(ISBLANK($H$3),0,SEARCH($H$3,#REF!))</formula>
    </cfRule>
  </conditionalFormatting>
  <conditionalFormatting sqref="A240:C240 E240:J240">
    <cfRule type="expression" dxfId="1632" priority="3709">
      <formula>IF(ISBLANK($H$3),0,SEARCH($H$3,$B240))</formula>
    </cfRule>
  </conditionalFormatting>
  <conditionalFormatting sqref="A240:C240 E240:H240">
    <cfRule type="expression" dxfId="1631" priority="3710">
      <formula>IF(ISBLANK($H$3),0,SEARCH($H$3,$B240))</formula>
    </cfRule>
  </conditionalFormatting>
  <conditionalFormatting sqref="A240 E240 H240">
    <cfRule type="expression" dxfId="1630" priority="3711">
      <formula>IF(ISBLANK($H$3),0,SEARCH($H$3,$B240))</formula>
    </cfRule>
  </conditionalFormatting>
  <conditionalFormatting sqref="A240 E240 H240">
    <cfRule type="expression" dxfId="1629" priority="3712">
      <formula>IF(ISBLANK($H$3),0,SEARCH($H$3,$B240))</formula>
    </cfRule>
  </conditionalFormatting>
  <conditionalFormatting sqref="A240 H240">
    <cfRule type="expression" dxfId="1628" priority="3713">
      <formula>IF(ISBLANK($H$3),0,SEARCH($H$3,$B240))</formula>
    </cfRule>
  </conditionalFormatting>
  <conditionalFormatting sqref="A240 H240">
    <cfRule type="expression" dxfId="1627" priority="3714">
      <formula>IF(ISBLANK($H$3),0,SEARCH($H$3,$B240))</formula>
    </cfRule>
  </conditionalFormatting>
  <conditionalFormatting sqref="A240 C240 E240:H240">
    <cfRule type="expression" dxfId="1626" priority="3715">
      <formula>IF(ISBLANK($H$3),0,SEARCH($H$3,$B240))</formula>
    </cfRule>
  </conditionalFormatting>
  <conditionalFormatting sqref="A240 C240 E240:H240">
    <cfRule type="expression" dxfId="1625" priority="3716">
      <formula>IF(ISBLANK($H$3),0,SEARCH($H$3,$B240))</formula>
    </cfRule>
  </conditionalFormatting>
  <conditionalFormatting sqref="A240 C240 E240:H240">
    <cfRule type="expression" dxfId="1624" priority="3717">
      <formula>IF(ISBLANK($H$3),0,SEARCH($H$3,$B240))</formula>
    </cfRule>
  </conditionalFormatting>
  <conditionalFormatting sqref="A240 C240 E240:H240">
    <cfRule type="expression" dxfId="1623" priority="3718">
      <formula>IF(ISBLANK($H$3),0,SEARCH($H$3,$B240))</formula>
    </cfRule>
  </conditionalFormatting>
  <conditionalFormatting sqref="A240 H240">
    <cfRule type="expression" dxfId="1622" priority="3719">
      <formula>IF(ISBLANK($H$3),0,SEARCH($H$3,$B240))</formula>
    </cfRule>
  </conditionalFormatting>
  <conditionalFormatting sqref="A240 H240">
    <cfRule type="expression" dxfId="1621" priority="3720">
      <formula>IF(ISBLANK($H$3),0,SEARCH($H$3,$B240))</formula>
    </cfRule>
  </conditionalFormatting>
  <conditionalFormatting sqref="H240">
    <cfRule type="expression" dxfId="1620" priority="3721">
      <formula>IF(ISBLANK($H$3),0,SEARCH($H$3,#REF!))</formula>
    </cfRule>
  </conditionalFormatting>
  <conditionalFormatting sqref="A238:A239 H238:H239 E239 G239">
    <cfRule type="expression" dxfId="1619" priority="3722">
      <formula>IF(ISBLANK($H$3),0,SEARCH($H$3,$B238))</formula>
    </cfRule>
  </conditionalFormatting>
  <conditionalFormatting sqref="A238:A239 H238:H239 E239 G239">
    <cfRule type="expression" dxfId="1618" priority="3723">
      <formula>IF(ISBLANK($H$3),0,SEARCH($H$3,$B238))</formula>
    </cfRule>
  </conditionalFormatting>
  <conditionalFormatting sqref="H238:H239">
    <cfRule type="expression" dxfId="1617" priority="3724">
      <formula>IF(ISBLANK($H$3),0,SEARCH($H$3,#REF!))</formula>
    </cfRule>
  </conditionalFormatting>
  <conditionalFormatting sqref="A238:A239 C238:C239 E238:H239">
    <cfRule type="expression" dxfId="1616" priority="3725">
      <formula>IF(ISBLANK($H$3),0,SEARCH($H$3,$B238))</formula>
    </cfRule>
  </conditionalFormatting>
  <conditionalFormatting sqref="A238:A239 C238:C239 E238:H239">
    <cfRule type="expression" dxfId="1615" priority="3726">
      <formula>IF(ISBLANK($H$3),0,SEARCH($H$3,$B238))</formula>
    </cfRule>
  </conditionalFormatting>
  <conditionalFormatting sqref="A238:A239 C238:C239 E238:H239">
    <cfRule type="expression" dxfId="1614" priority="3727">
      <formula>IF(ISBLANK($H$3),0,SEARCH($H$3,$B238))</formula>
    </cfRule>
  </conditionalFormatting>
  <conditionalFormatting sqref="A238:A239 H238:H239">
    <cfRule type="expression" dxfId="1613" priority="3728">
      <formula>IF(ISBLANK($H$3),0,SEARCH($H$3,$B238))</formula>
    </cfRule>
  </conditionalFormatting>
  <conditionalFormatting sqref="A238:A239 H238:H239">
    <cfRule type="expression" dxfId="1612" priority="3729">
      <formula>IF(ISBLANK($H$3),0,SEARCH($H$3,$B238))</formula>
    </cfRule>
  </conditionalFormatting>
  <conditionalFormatting sqref="A238:A239 H238:H239">
    <cfRule type="expression" dxfId="1611" priority="3730">
      <formula>IF(ISBLANK($H$3),0,SEARCH($H$3,$B238))</formula>
    </cfRule>
  </conditionalFormatting>
  <conditionalFormatting sqref="A238:A239 H238:H239">
    <cfRule type="expression" dxfId="1610" priority="3731">
      <formula>IF(ISBLANK($H$3),0,SEARCH($H$3,$B238))</formula>
    </cfRule>
  </conditionalFormatting>
  <conditionalFormatting sqref="A238:A239 C238:C239 E238:H239">
    <cfRule type="expression" dxfId="1609" priority="3732">
      <formula>IF(ISBLANK($H$3),0,SEARCH($H$3,$B238))</formula>
    </cfRule>
  </conditionalFormatting>
  <conditionalFormatting sqref="A238:C239 E238:H239 I239:J239">
    <cfRule type="expression" dxfId="1608" priority="3733">
      <formula>IF(ISBLANK($H$3),0,SEARCH($H$3,$B238))</formula>
    </cfRule>
  </conditionalFormatting>
  <conditionalFormatting sqref="A238:C239 E238:J239">
    <cfRule type="expression" dxfId="1607" priority="3734">
      <formula>IF(ISBLANK($H$3),0,SEARCH($H$3,$B238))</formula>
    </cfRule>
  </conditionalFormatting>
  <conditionalFormatting sqref="A236:C237 E236:J237">
    <cfRule type="expression" dxfId="1606" priority="3735">
      <formula>IF(ISBLANK($H$3),0,SEARCH($H$3,$B236))</formula>
    </cfRule>
  </conditionalFormatting>
  <conditionalFormatting sqref="A236:C237 E236:H237 I236:J236">
    <cfRule type="expression" dxfId="1605" priority="3736">
      <formula>IF(ISBLANK($H$3),0,SEARCH($H$3,$B236))</formula>
    </cfRule>
  </conditionalFormatting>
  <conditionalFormatting sqref="A236:A237 C236:C237 E236:H237">
    <cfRule type="expression" dxfId="1604" priority="3737">
      <formula>IF(ISBLANK($H$3),0,SEARCH($H$3,$B236))</formula>
    </cfRule>
  </conditionalFormatting>
  <conditionalFormatting sqref="A236:A237 C236:C237 E236:H237">
    <cfRule type="expression" dxfId="1603" priority="3738">
      <formula>IF(ISBLANK($H$3),0,SEARCH($H$3,$B236))</formula>
    </cfRule>
  </conditionalFormatting>
  <conditionalFormatting sqref="A236:A237 C236:C237 E236:H237">
    <cfRule type="expression" dxfId="1602" priority="3739">
      <formula>IF(ISBLANK($H$3),0,SEARCH($H$3,$B236))</formula>
    </cfRule>
  </conditionalFormatting>
  <conditionalFormatting sqref="A236:A237 C236:C237 E236:H237">
    <cfRule type="expression" dxfId="1601" priority="3740">
      <formula>IF(ISBLANK($H$3),0,SEARCH($H$3,$B236))</formula>
    </cfRule>
  </conditionalFormatting>
  <conditionalFormatting sqref="A236:A237 H236:H237">
    <cfRule type="expression" dxfId="1600" priority="3741">
      <formula>IF(ISBLANK($H$3),0,SEARCH($H$3,$B236))</formula>
    </cfRule>
  </conditionalFormatting>
  <conditionalFormatting sqref="A236:A237 H236:H237">
    <cfRule type="expression" dxfId="1599" priority="3742">
      <formula>IF(ISBLANK($H$3),0,SEARCH($H$3,$B236))</formula>
    </cfRule>
  </conditionalFormatting>
  <conditionalFormatting sqref="A236:A237 H236:H237">
    <cfRule type="expression" dxfId="1598" priority="3743">
      <formula>IF(ISBLANK($H$3),0,SEARCH($H$3,$B236))</formula>
    </cfRule>
  </conditionalFormatting>
  <conditionalFormatting sqref="A236:A237 H236:H237">
    <cfRule type="expression" dxfId="1597" priority="3744">
      <formula>IF(ISBLANK($H$3),0,SEARCH($H$3,$B236))</formula>
    </cfRule>
  </conditionalFormatting>
  <conditionalFormatting sqref="A236:A237 H236:H237">
    <cfRule type="expression" dxfId="1596" priority="3745">
      <formula>IF(ISBLANK($H$3),0,SEARCH($H$3,$B236))</formula>
    </cfRule>
  </conditionalFormatting>
  <conditionalFormatting sqref="A236:A237 H236:H237">
    <cfRule type="expression" dxfId="1595" priority="3746">
      <formula>IF(ISBLANK($H$3),0,SEARCH($H$3,$B236))</formula>
    </cfRule>
  </conditionalFormatting>
  <conditionalFormatting sqref="H236:H237">
    <cfRule type="expression" dxfId="1594" priority="3747">
      <formula>IF(ISBLANK($H$3),0,SEARCH($H$3,#REF!))</formula>
    </cfRule>
  </conditionalFormatting>
  <conditionalFormatting sqref="H236:H237">
    <cfRule type="expression" dxfId="1593" priority="3748">
      <formula>IF(ISBLANK($H$3),0,SEARCH($H$3,#REF!))</formula>
    </cfRule>
  </conditionalFormatting>
  <conditionalFormatting sqref="H236:H237">
    <cfRule type="expression" dxfId="1592" priority="3749">
      <formula>IF(ISBLANK($H$3),0,SEARCH($H$3,#REF!))</formula>
    </cfRule>
  </conditionalFormatting>
  <conditionalFormatting sqref="H236:H237">
    <cfRule type="expression" dxfId="1591" priority="3750">
      <formula>IF(ISBLANK($H$3),0,SEARCH($H$3,#REF!))</formula>
    </cfRule>
  </conditionalFormatting>
  <conditionalFormatting sqref="H236:H237">
    <cfRule type="expression" dxfId="1590" priority="3751">
      <formula>IF(ISBLANK($H$3),0,SEARCH($H$3,#REF!))</formula>
    </cfRule>
  </conditionalFormatting>
  <conditionalFormatting sqref="H236:H237">
    <cfRule type="expression" dxfId="1589" priority="3752">
      <formula>IF(ISBLANK($H$3),0,SEARCH($H$3,#REF!))</formula>
    </cfRule>
  </conditionalFormatting>
  <conditionalFormatting sqref="A235 H235">
    <cfRule type="expression" dxfId="1588" priority="3753">
      <formula>IF(ISBLANK($H$3),0,SEARCH($H$3,$B235))</formula>
    </cfRule>
  </conditionalFormatting>
  <conditionalFormatting sqref="A235 H235">
    <cfRule type="expression" dxfId="1587" priority="3754">
      <formula>IF(ISBLANK($H$3),0,SEARCH($H$3,$B235))</formula>
    </cfRule>
  </conditionalFormatting>
  <conditionalFormatting sqref="H235">
    <cfRule type="expression" dxfId="1586" priority="3755">
      <formula>IF(ISBLANK($H$3),0,SEARCH($H$3,#REF!))</formula>
    </cfRule>
  </conditionalFormatting>
  <conditionalFormatting sqref="A235:C235 E235:J235">
    <cfRule type="expression" dxfId="1585" priority="3756">
      <formula>IF(ISBLANK($H$3),0,SEARCH($H$3,$B235))</formula>
    </cfRule>
  </conditionalFormatting>
  <conditionalFormatting sqref="A235 C235 E235:H235">
    <cfRule type="expression" dxfId="1584" priority="3757">
      <formula>IF(ISBLANK($H$3),0,SEARCH($H$3,$B235))</formula>
    </cfRule>
  </conditionalFormatting>
  <conditionalFormatting sqref="A235:C235 E235:H235">
    <cfRule type="expression" dxfId="1583" priority="3758">
      <formula>IF(ISBLANK($H$3),0,SEARCH($H$3,$B235))</formula>
    </cfRule>
  </conditionalFormatting>
  <conditionalFormatting sqref="A235 C235 E235:H235">
    <cfRule type="expression" dxfId="1582" priority="3759">
      <formula>IF(ISBLANK($H$3),0,SEARCH($H$3,$B235))</formula>
    </cfRule>
  </conditionalFormatting>
  <conditionalFormatting sqref="A235 C235 E235:H235">
    <cfRule type="expression" dxfId="1581" priority="3760">
      <formula>IF(ISBLANK($H$3),0,SEARCH($H$3,$B235))</formula>
    </cfRule>
  </conditionalFormatting>
  <conditionalFormatting sqref="A235 C235 E235:H235">
    <cfRule type="expression" dxfId="1580" priority="3761">
      <formula>IF(ISBLANK($H$3),0,SEARCH($H$3,$B235))</formula>
    </cfRule>
  </conditionalFormatting>
  <conditionalFormatting sqref="A235 H235">
    <cfRule type="expression" dxfId="1579" priority="3762">
      <formula>IF(ISBLANK($H$3),0,SEARCH($H$3,$B235))</formula>
    </cfRule>
  </conditionalFormatting>
  <conditionalFormatting sqref="A235 H235">
    <cfRule type="expression" dxfId="1578" priority="3763">
      <formula>IF(ISBLANK($H$3),0,SEARCH($H$3,$B235))</formula>
    </cfRule>
  </conditionalFormatting>
  <conditionalFormatting sqref="A235 H235">
    <cfRule type="expression" dxfId="1577" priority="3764">
      <formula>IF(ISBLANK($H$3),0,SEARCH($H$3,$B235))</formula>
    </cfRule>
  </conditionalFormatting>
  <conditionalFormatting sqref="A235 H235">
    <cfRule type="expression" dxfId="1576" priority="3765">
      <formula>IF(ISBLANK($H$3),0,SEARCH($H$3,$B235))</formula>
    </cfRule>
  </conditionalFormatting>
  <conditionalFormatting sqref="A234 C234 E234:H234">
    <cfRule type="expression" dxfId="1575" priority="3766">
      <formula>IF(ISBLANK($H$3),0,SEARCH($H$3,$B234))</formula>
    </cfRule>
  </conditionalFormatting>
  <conditionalFormatting sqref="A234:C234 E234:H234">
    <cfRule type="expression" dxfId="1574" priority="3767">
      <formula>IF(ISBLANK($H$3),0,SEARCH($H$3,$B234))</formula>
    </cfRule>
  </conditionalFormatting>
  <conditionalFormatting sqref="A234 C234 E234:H234">
    <cfRule type="expression" dxfId="1573" priority="3768">
      <formula>IF(ISBLANK($H$3),0,SEARCH($H$3,$B234))</formula>
    </cfRule>
  </conditionalFormatting>
  <conditionalFormatting sqref="A234 H234">
    <cfRule type="expression" dxfId="1572" priority="3769">
      <formula>IF(ISBLANK($H$3),0,SEARCH($H$3,$B234))</formula>
    </cfRule>
  </conditionalFormatting>
  <conditionalFormatting sqref="A234 H234">
    <cfRule type="expression" dxfId="1571" priority="3770">
      <formula>IF(ISBLANK($H$3),0,SEARCH($H$3,$B234))</formula>
    </cfRule>
  </conditionalFormatting>
  <conditionalFormatting sqref="A234 C234 E234:H234">
    <cfRule type="expression" dxfId="1570" priority="3771">
      <formula>IF(ISBLANK($H$3),0,SEARCH($H$3,$B234))</formula>
    </cfRule>
  </conditionalFormatting>
  <conditionalFormatting sqref="A234 C234 E234:H234">
    <cfRule type="expression" dxfId="1569" priority="3772">
      <formula>IF(ISBLANK($H$3),0,SEARCH($H$3,$B234))</formula>
    </cfRule>
  </conditionalFormatting>
  <conditionalFormatting sqref="A234 H234">
    <cfRule type="expression" dxfId="1568" priority="3773">
      <formula>IF(ISBLANK($H$3),0,SEARCH($H$3,$B234))</formula>
    </cfRule>
  </conditionalFormatting>
  <conditionalFormatting sqref="A234 H234">
    <cfRule type="expression" dxfId="1567" priority="3774">
      <formula>IF(ISBLANK($H$3),0,SEARCH($H$3,$B234))</formula>
    </cfRule>
  </conditionalFormatting>
  <conditionalFormatting sqref="A234 H234">
    <cfRule type="expression" dxfId="1566" priority="3775">
      <formula>IF(ISBLANK($H$3),0,SEARCH($H$3,$B234))</formula>
    </cfRule>
  </conditionalFormatting>
  <conditionalFormatting sqref="A234 H234">
    <cfRule type="expression" dxfId="1565" priority="3776">
      <formula>IF(ISBLANK($H$3),0,SEARCH($H$3,$B234))</formula>
    </cfRule>
  </conditionalFormatting>
  <conditionalFormatting sqref="A234:C234 E234:J234">
    <cfRule type="expression" dxfId="1564" priority="3777">
      <formula>IF(ISBLANK($H$3),0,SEARCH($H$3,$B234))</formula>
    </cfRule>
  </conditionalFormatting>
  <conditionalFormatting sqref="H234">
    <cfRule type="expression" dxfId="1563" priority="3778">
      <formula>IF(ISBLANK($H$3),0,SEARCH($H$3,#REF!))</formula>
    </cfRule>
  </conditionalFormatting>
  <conditionalFormatting sqref="A233:C233 E233:J233">
    <cfRule type="expression" dxfId="1562" priority="3779">
      <formula>IF(ISBLANK($H$3),0,SEARCH($H$3,$B233))</formula>
    </cfRule>
  </conditionalFormatting>
  <conditionalFormatting sqref="A233 H233">
    <cfRule type="expression" dxfId="1561" priority="3780">
      <formula>IF(ISBLANK($H$3),0,SEARCH($H$3,$B233))</formula>
    </cfRule>
  </conditionalFormatting>
  <conditionalFormatting sqref="A233 H233">
    <cfRule type="expression" dxfId="1560" priority="3781">
      <formula>IF(ISBLANK($H$3),0,SEARCH($H$3,$B233))</formula>
    </cfRule>
  </conditionalFormatting>
  <conditionalFormatting sqref="A233 C233 E233:H233">
    <cfRule type="expression" dxfId="1559" priority="3782">
      <formula>IF(ISBLANK($H$3),0,SEARCH($H$3,$B233))</formula>
    </cfRule>
  </conditionalFormatting>
  <conditionalFormatting sqref="A233 C233 E233:H233">
    <cfRule type="expression" dxfId="1558" priority="3783">
      <formula>IF(ISBLANK($H$3),0,SEARCH($H$3,$B233))</formula>
    </cfRule>
  </conditionalFormatting>
  <conditionalFormatting sqref="A233 C233 E233:H233">
    <cfRule type="expression" dxfId="1557" priority="3784">
      <formula>IF(ISBLANK($H$3),0,SEARCH($H$3,$B233))</formula>
    </cfRule>
  </conditionalFormatting>
  <conditionalFormatting sqref="A233 H233">
    <cfRule type="expression" dxfId="1556" priority="3785">
      <formula>IF(ISBLANK($H$3),0,SEARCH($H$3,$B233))</formula>
    </cfRule>
  </conditionalFormatting>
  <conditionalFormatting sqref="A233 H233">
    <cfRule type="expression" dxfId="1555" priority="3786">
      <formula>IF(ISBLANK($H$3),0,SEARCH($H$3,$B233))</formula>
    </cfRule>
  </conditionalFormatting>
  <conditionalFormatting sqref="A233 H233">
    <cfRule type="expression" dxfId="1554" priority="3787">
      <formula>IF(ISBLANK($H$3),0,SEARCH($H$3,$B233))</formula>
    </cfRule>
  </conditionalFormatting>
  <conditionalFormatting sqref="A233 H233">
    <cfRule type="expression" dxfId="1553" priority="3788">
      <formula>IF(ISBLANK($H$3),0,SEARCH($H$3,$B233))</formula>
    </cfRule>
  </conditionalFormatting>
  <conditionalFormatting sqref="H233">
    <cfRule type="expression" dxfId="1552" priority="3789">
      <formula>IF(ISBLANK($H$3),0,SEARCH($H$3,#REF!))</formula>
    </cfRule>
  </conditionalFormatting>
  <conditionalFormatting sqref="A233 C233 E233:H233">
    <cfRule type="expression" dxfId="1551" priority="3790">
      <formula>IF(ISBLANK($H$3),0,SEARCH($H$3,$B233))</formula>
    </cfRule>
  </conditionalFormatting>
  <conditionalFormatting sqref="A233:C233 E233:H233">
    <cfRule type="expression" dxfId="1550" priority="3791">
      <formula>IF(ISBLANK($H$3),0,SEARCH($H$3,$B233))</formula>
    </cfRule>
  </conditionalFormatting>
  <conditionalFormatting sqref="A232 C232 E232:H232">
    <cfRule type="expression" dxfId="1549" priority="3792">
      <formula>IF(ISBLANK($H$3),0,SEARCH($H$3,$B232))</formula>
    </cfRule>
  </conditionalFormatting>
  <conditionalFormatting sqref="A232 C232 E232:H232">
    <cfRule type="expression" dxfId="1548" priority="3793">
      <formula>IF(ISBLANK($H$3),0,SEARCH($H$3,$B232))</formula>
    </cfRule>
  </conditionalFormatting>
  <conditionalFormatting sqref="A232 H232">
    <cfRule type="expression" dxfId="1547" priority="3794">
      <formula>IF(ISBLANK($H$3),0,SEARCH($H$3,$B232))</formula>
    </cfRule>
  </conditionalFormatting>
  <conditionalFormatting sqref="A232 H232">
    <cfRule type="expression" dxfId="1546" priority="3795">
      <formula>IF(ISBLANK($H$3),0,SEARCH($H$3,$B232))</formula>
    </cfRule>
  </conditionalFormatting>
  <conditionalFormatting sqref="H232">
    <cfRule type="expression" dxfId="1545" priority="3796">
      <formula>IF(ISBLANK($H$3),0,SEARCH($H$3,#REF!))</formula>
    </cfRule>
  </conditionalFormatting>
  <conditionalFormatting sqref="A232 H232">
    <cfRule type="expression" dxfId="1544" priority="3797">
      <formula>IF(ISBLANK($H$3),0,SEARCH($H$3,$B232))</formula>
    </cfRule>
  </conditionalFormatting>
  <conditionalFormatting sqref="A232 H232">
    <cfRule type="expression" dxfId="1543" priority="3798">
      <formula>IF(ISBLANK($H$3),0,SEARCH($H$3,$B232))</formula>
    </cfRule>
  </conditionalFormatting>
  <conditionalFormatting sqref="A232 H232">
    <cfRule type="expression" dxfId="1542" priority="3799">
      <formula>IF(ISBLANK($H$3),0,SEARCH($H$3,$B232))</formula>
    </cfRule>
  </conditionalFormatting>
  <conditionalFormatting sqref="A232 H232">
    <cfRule type="expression" dxfId="1541" priority="3800">
      <formula>IF(ISBLANK($H$3),0,SEARCH($H$3,$B232))</formula>
    </cfRule>
  </conditionalFormatting>
  <conditionalFormatting sqref="A232 C232 E232:H232">
    <cfRule type="expression" dxfId="1540" priority="3801">
      <formula>IF(ISBLANK($H$3),0,SEARCH($H$3,$B232))</formula>
    </cfRule>
  </conditionalFormatting>
  <conditionalFormatting sqref="A232:C232 E232:H232">
    <cfRule type="expression" dxfId="1539" priority="3802">
      <formula>IF(ISBLANK($H$3),0,SEARCH($H$3,$B232))</formula>
    </cfRule>
  </conditionalFormatting>
  <conditionalFormatting sqref="A232 C232 E232:H232">
    <cfRule type="expression" dxfId="1538" priority="3803">
      <formula>IF(ISBLANK($H$3),0,SEARCH($H$3,$B232))</formula>
    </cfRule>
  </conditionalFormatting>
  <conditionalFormatting sqref="A232:C232 E232:J232">
    <cfRule type="expression" dxfId="1537" priority="3804">
      <formula>IF(ISBLANK($H$3),0,SEARCH($H$3,$B232))</formula>
    </cfRule>
  </conditionalFormatting>
  <conditionalFormatting sqref="A230:A231 H230:H231">
    <cfRule type="expression" dxfId="1536" priority="3805">
      <formula>IF(ISBLANK($H$3),0,SEARCH($H$3,$B230))</formula>
    </cfRule>
  </conditionalFormatting>
  <conditionalFormatting sqref="A230:A231 H230:H231">
    <cfRule type="expression" dxfId="1535" priority="3806">
      <formula>IF(ISBLANK($H$3),0,SEARCH($H$3,$B230))</formula>
    </cfRule>
  </conditionalFormatting>
  <conditionalFormatting sqref="H230:H231">
    <cfRule type="expression" dxfId="1534" priority="3807">
      <formula>IF(ISBLANK($H$3),0,SEARCH($H$3,#REF!))</formula>
    </cfRule>
  </conditionalFormatting>
  <conditionalFormatting sqref="A230:A231 C230:C231 E230:H231">
    <cfRule type="expression" dxfId="1533" priority="3808">
      <formula>IF(ISBLANK($H$3),0,SEARCH($H$3,$B230))</formula>
    </cfRule>
  </conditionalFormatting>
  <conditionalFormatting sqref="A230:A231 C230:C231 E230:H231">
    <cfRule type="expression" dxfId="1532" priority="3809">
      <formula>IF(ISBLANK($H$3),0,SEARCH($H$3,$B230))</formula>
    </cfRule>
  </conditionalFormatting>
  <conditionalFormatting sqref="A230:A231 C230:C231 E230:H231">
    <cfRule type="expression" dxfId="1531" priority="3810">
      <formula>IF(ISBLANK($H$3),0,SEARCH($H$3,$B230))</formula>
    </cfRule>
  </conditionalFormatting>
  <conditionalFormatting sqref="A230:C231 E230:H231">
    <cfRule type="expression" dxfId="1530" priority="3811">
      <formula>IF(ISBLANK($H$3),0,SEARCH($H$3,$B230))</formula>
    </cfRule>
  </conditionalFormatting>
  <conditionalFormatting sqref="A230:C231 E230:J231">
    <cfRule type="expression" dxfId="1529" priority="3812">
      <formula>IF(ISBLANK($H$3),0,SEARCH($H$3,$B230))</formula>
    </cfRule>
  </conditionalFormatting>
  <conditionalFormatting sqref="A230:A231 C230:C231 E230:H231">
    <cfRule type="expression" dxfId="1528" priority="3813">
      <formula>IF(ISBLANK($H$3),0,SEARCH($H$3,$B230))</formula>
    </cfRule>
  </conditionalFormatting>
  <conditionalFormatting sqref="A230:A231 H230:H231">
    <cfRule type="expression" dxfId="1527" priority="3814">
      <formula>IF(ISBLANK($H$3),0,SEARCH($H$3,$B230))</formula>
    </cfRule>
  </conditionalFormatting>
  <conditionalFormatting sqref="A230:A231 H230:H231">
    <cfRule type="expression" dxfId="1526" priority="3815">
      <formula>IF(ISBLANK($H$3),0,SEARCH($H$3,$B230))</formula>
    </cfRule>
  </conditionalFormatting>
  <conditionalFormatting sqref="A230:A231 H230:H231">
    <cfRule type="expression" dxfId="1525" priority="3816">
      <formula>IF(ISBLANK($H$3),0,SEARCH($H$3,$B230))</formula>
    </cfRule>
  </conditionalFormatting>
  <conditionalFormatting sqref="A230:A231 H230:H231">
    <cfRule type="expression" dxfId="1524" priority="3817">
      <formula>IF(ISBLANK($H$3),0,SEARCH($H$3,$B230))</formula>
    </cfRule>
  </conditionalFormatting>
  <conditionalFormatting sqref="A229 H229">
    <cfRule type="expression" dxfId="1523" priority="3818">
      <formula>IF(ISBLANK($H$3),0,SEARCH($H$3,$B229))</formula>
    </cfRule>
  </conditionalFormatting>
  <conditionalFormatting sqref="A229 H229">
    <cfRule type="expression" dxfId="1522" priority="3819">
      <formula>IF(ISBLANK($H$3),0,SEARCH($H$3,$B229))</formula>
    </cfRule>
  </conditionalFormatting>
  <conditionalFormatting sqref="A229 H229">
    <cfRule type="expression" dxfId="1521" priority="3820">
      <formula>IF(ISBLANK($H$3),0,SEARCH($H$3,$B229))</formula>
    </cfRule>
  </conditionalFormatting>
  <conditionalFormatting sqref="A229 H229">
    <cfRule type="expression" dxfId="1520" priority="3821">
      <formula>IF(ISBLANK($H$3),0,SEARCH($H$3,$B229))</formula>
    </cfRule>
  </conditionalFormatting>
  <conditionalFormatting sqref="A229:C229 E229:H229">
    <cfRule type="expression" dxfId="1519" priority="3822">
      <formula>IF(ISBLANK($H$3),0,SEARCH($H$3,$B229))</formula>
    </cfRule>
  </conditionalFormatting>
  <conditionalFormatting sqref="A229:C229 E229:J229">
    <cfRule type="expression" dxfId="1518" priority="3823">
      <formula>IF(ISBLANK($H$3),0,SEARCH($H$3,$B229))</formula>
    </cfRule>
  </conditionalFormatting>
  <conditionalFormatting sqref="A229 C229 E229:H229">
    <cfRule type="expression" dxfId="1517" priority="3824">
      <formula>IF(ISBLANK($H$3),0,SEARCH($H$3,$B229))</formula>
    </cfRule>
  </conditionalFormatting>
  <conditionalFormatting sqref="A229 E229 H229">
    <cfRule type="expression" dxfId="1516" priority="3825">
      <formula>IF(ISBLANK($H$3),0,SEARCH($H$3,$B229))</formula>
    </cfRule>
  </conditionalFormatting>
  <conditionalFormatting sqref="A229 C229 E229:H229">
    <cfRule type="expression" dxfId="1515" priority="3826">
      <formula>IF(ISBLANK($H$3),0,SEARCH($H$3,$B229))</formula>
    </cfRule>
  </conditionalFormatting>
  <conditionalFormatting sqref="A229 C229 E229:H229">
    <cfRule type="expression" dxfId="1514" priority="3827">
      <formula>IF(ISBLANK($H$3),0,SEARCH($H$3,$B229))</formula>
    </cfRule>
  </conditionalFormatting>
  <conditionalFormatting sqref="A229 H229">
    <cfRule type="expression" dxfId="1513" priority="3828">
      <formula>IF(ISBLANK($H$3),0,SEARCH($H$3,$B229))</formula>
    </cfRule>
  </conditionalFormatting>
  <conditionalFormatting sqref="A229 H229">
    <cfRule type="expression" dxfId="1512" priority="3829">
      <formula>IF(ISBLANK($H$3),0,SEARCH($H$3,$B229))</formula>
    </cfRule>
  </conditionalFormatting>
  <conditionalFormatting sqref="H229">
    <cfRule type="expression" dxfId="1511" priority="3830">
      <formula>IF(ISBLANK($H$3),0,SEARCH($H$3,#REF!))</formula>
    </cfRule>
  </conditionalFormatting>
  <conditionalFormatting sqref="A228 C228 E228:H228">
    <cfRule type="expression" dxfId="1510" priority="3831">
      <formula>IF(ISBLANK($H$3),0,SEARCH($H$3,$B228))</formula>
    </cfRule>
  </conditionalFormatting>
  <conditionalFormatting sqref="A228 H228">
    <cfRule type="expression" dxfId="1509" priority="3832">
      <formula>IF(ISBLANK($H$3),0,SEARCH($H$3,$B228))</formula>
    </cfRule>
  </conditionalFormatting>
  <conditionalFormatting sqref="A228 H228">
    <cfRule type="expression" dxfId="1508" priority="3833">
      <formula>IF(ISBLANK($H$3),0,SEARCH($H$3,$B228))</formula>
    </cfRule>
  </conditionalFormatting>
  <conditionalFormatting sqref="A228 C228 E228:H228">
    <cfRule type="expression" dxfId="1507" priority="3834">
      <formula>IF(ISBLANK($H$3),0,SEARCH($H$3,$B228))</formula>
    </cfRule>
  </conditionalFormatting>
  <conditionalFormatting sqref="A228 C228 E228:H228">
    <cfRule type="expression" dxfId="1506" priority="3835">
      <formula>IF(ISBLANK($H$3),0,SEARCH($H$3,$B228))</formula>
    </cfRule>
  </conditionalFormatting>
  <conditionalFormatting sqref="A228 H228">
    <cfRule type="expression" dxfId="1505" priority="3836">
      <formula>IF(ISBLANK($H$3),0,SEARCH($H$3,$B228))</formula>
    </cfRule>
  </conditionalFormatting>
  <conditionalFormatting sqref="A228 H228">
    <cfRule type="expression" dxfId="1504" priority="3837">
      <formula>IF(ISBLANK($H$3),0,SEARCH($H$3,$B228))</formula>
    </cfRule>
  </conditionalFormatting>
  <conditionalFormatting sqref="A228 C228 E228:H228">
    <cfRule type="expression" dxfId="1503" priority="3838">
      <formula>IF(ISBLANK($H$3),0,SEARCH($H$3,$B228))</formula>
    </cfRule>
  </conditionalFormatting>
  <conditionalFormatting sqref="H228">
    <cfRule type="expression" dxfId="1502" priority="3839">
      <formula>IF(ISBLANK($H$3),0,SEARCH($H$3,#REF!))</formula>
    </cfRule>
  </conditionalFormatting>
  <conditionalFormatting sqref="A228 H228">
    <cfRule type="expression" dxfId="1501" priority="3840">
      <formula>IF(ISBLANK($H$3),0,SEARCH($H$3,$B228))</formula>
    </cfRule>
  </conditionalFormatting>
  <conditionalFormatting sqref="A228 H228">
    <cfRule type="expression" dxfId="1500" priority="3841">
      <formula>IF(ISBLANK($H$3),0,SEARCH($H$3,$B228))</formula>
    </cfRule>
  </conditionalFormatting>
  <conditionalFormatting sqref="A228:C228 E228:I228">
    <cfRule type="expression" dxfId="1499" priority="3842">
      <formula>IF(ISBLANK($H$3),0,SEARCH($H$3,$B228))</formula>
    </cfRule>
  </conditionalFormatting>
  <conditionalFormatting sqref="A228:C228 E228:J228">
    <cfRule type="expression" dxfId="1498" priority="3843">
      <formula>IF(ISBLANK($H$3),0,SEARCH($H$3,$B228))</formula>
    </cfRule>
  </conditionalFormatting>
  <conditionalFormatting sqref="H228">
    <cfRule type="expression" dxfId="1497" priority="3844">
      <formula>IF(ISBLANK($H$3),0,SEARCH($H$3,#REF!))</formula>
    </cfRule>
  </conditionalFormatting>
  <conditionalFormatting sqref="H228">
    <cfRule type="expression" dxfId="1496" priority="3845">
      <formula>IF(ISBLANK($H$3),0,SEARCH($H$3,#REF!))</formula>
    </cfRule>
  </conditionalFormatting>
  <conditionalFormatting sqref="H228">
    <cfRule type="expression" dxfId="1495" priority="3846">
      <formula>IF(ISBLANK($H$3),0,SEARCH($H$3,#REF!))</formula>
    </cfRule>
  </conditionalFormatting>
  <conditionalFormatting sqref="H228">
    <cfRule type="expression" dxfId="1494" priority="3847">
      <formula>IF(ISBLANK($H$3),0,SEARCH($H$3,#REF!))</formula>
    </cfRule>
  </conditionalFormatting>
  <conditionalFormatting sqref="H228">
    <cfRule type="expression" dxfId="1493" priority="3848">
      <formula>IF(ISBLANK($H$3),0,SEARCH($H$3,#REF!))</formula>
    </cfRule>
  </conditionalFormatting>
  <conditionalFormatting sqref="H228">
    <cfRule type="expression" dxfId="1492" priority="3849">
      <formula>IF(ISBLANK($H$3),0,SEARCH($H$3,#REF!))</formula>
    </cfRule>
  </conditionalFormatting>
  <conditionalFormatting sqref="H228">
    <cfRule type="expression" dxfId="1491" priority="3850">
      <formula>IF(ISBLANK($H$3),0,SEARCH($H$3,#REF!))</formula>
    </cfRule>
  </conditionalFormatting>
  <conditionalFormatting sqref="H228">
    <cfRule type="expression" dxfId="1490" priority="3851">
      <formula>IF(ISBLANK($H$3),0,SEARCH($H$3,#REF!))</formula>
    </cfRule>
  </conditionalFormatting>
  <conditionalFormatting sqref="A227:C227 E227:J227">
    <cfRule type="expression" dxfId="1489" priority="3852">
      <formula>IF(ISBLANK($H$3),0,SEARCH($H$3,$B227))</formula>
    </cfRule>
  </conditionalFormatting>
  <conditionalFormatting sqref="A227 C227 E227:H227">
    <cfRule type="expression" dxfId="1488" priority="3853">
      <formula>IF(ISBLANK($H$3),0,SEARCH($H$3,$B227))</formula>
    </cfRule>
  </conditionalFormatting>
  <conditionalFormatting sqref="A227 H227">
    <cfRule type="expression" dxfId="1487" priority="3854">
      <formula>IF(ISBLANK($H$3),0,SEARCH($H$3,$B227))</formula>
    </cfRule>
  </conditionalFormatting>
  <conditionalFormatting sqref="A227 H227">
    <cfRule type="expression" dxfId="1486" priority="3855">
      <formula>IF(ISBLANK($H$3),0,SEARCH($H$3,$B227))</formula>
    </cfRule>
  </conditionalFormatting>
  <conditionalFormatting sqref="H227">
    <cfRule type="expression" dxfId="1485" priority="3856">
      <formula>IF(ISBLANK($H$3),0,SEARCH($H$3,#REF!))</formula>
    </cfRule>
  </conditionalFormatting>
  <conditionalFormatting sqref="A227 C227 E227:H227">
    <cfRule type="expression" dxfId="1484" priority="3857">
      <formula>IF(ISBLANK($H$3),0,SEARCH($H$3,$B227))</formula>
    </cfRule>
  </conditionalFormatting>
  <conditionalFormatting sqref="A227 C227 E227:H227">
    <cfRule type="expression" dxfId="1483" priority="3858">
      <formula>IF(ISBLANK($H$3),0,SEARCH($H$3,$B227))</formula>
    </cfRule>
  </conditionalFormatting>
  <conditionalFormatting sqref="A227 H227">
    <cfRule type="expression" dxfId="1482" priority="3859">
      <formula>IF(ISBLANK($H$3),0,SEARCH($H$3,$B227))</formula>
    </cfRule>
  </conditionalFormatting>
  <conditionalFormatting sqref="A227 H227">
    <cfRule type="expression" dxfId="1481" priority="3860">
      <formula>IF(ISBLANK($H$3),0,SEARCH($H$3,$B227))</formula>
    </cfRule>
  </conditionalFormatting>
  <conditionalFormatting sqref="A227 H227">
    <cfRule type="expression" dxfId="1480" priority="3861">
      <formula>IF(ISBLANK($H$3),0,SEARCH($H$3,$B227))</formula>
    </cfRule>
  </conditionalFormatting>
  <conditionalFormatting sqref="A227 H227">
    <cfRule type="expression" dxfId="1479" priority="3862">
      <formula>IF(ISBLANK($H$3),0,SEARCH($H$3,$B227))</formula>
    </cfRule>
  </conditionalFormatting>
  <conditionalFormatting sqref="A227 C227 E227:H227">
    <cfRule type="expression" dxfId="1478" priority="3863">
      <formula>IF(ISBLANK($H$3),0,SEARCH($H$3,$B227))</formula>
    </cfRule>
  </conditionalFormatting>
  <conditionalFormatting sqref="A227:C227 E227:H227">
    <cfRule type="expression" dxfId="1477" priority="3864">
      <formula>IF(ISBLANK($H$3),0,SEARCH($H$3,$B227))</formula>
    </cfRule>
  </conditionalFormatting>
  <conditionalFormatting sqref="A226 H226">
    <cfRule type="expression" dxfId="1476" priority="3865">
      <formula>IF(ISBLANK($H$3),0,SEARCH($H$3,$B226))</formula>
    </cfRule>
  </conditionalFormatting>
  <conditionalFormatting sqref="A226 H226">
    <cfRule type="expression" dxfId="1475" priority="3866">
      <formula>IF(ISBLANK($H$3),0,SEARCH($H$3,$B226))</formula>
    </cfRule>
  </conditionalFormatting>
  <conditionalFormatting sqref="A226 H226">
    <cfRule type="expression" dxfId="1474" priority="3867">
      <formula>IF(ISBLANK($H$3),0,SEARCH($H$3,$B226))</formula>
    </cfRule>
  </conditionalFormatting>
  <conditionalFormatting sqref="A226 H226">
    <cfRule type="expression" dxfId="1473" priority="3868">
      <formula>IF(ISBLANK($H$3),0,SEARCH($H$3,$B226))</formula>
    </cfRule>
  </conditionalFormatting>
  <conditionalFormatting sqref="H226">
    <cfRule type="expression" dxfId="1472" priority="3869">
      <formula>IF(ISBLANK($H$3),0,SEARCH($H$3,#REF!))</formula>
    </cfRule>
  </conditionalFormatting>
  <conditionalFormatting sqref="A226 C226 E226:H226">
    <cfRule type="expression" dxfId="1471" priority="3870">
      <formula>IF(ISBLANK($H$3),0,SEARCH($H$3,$B226))</formula>
    </cfRule>
  </conditionalFormatting>
  <conditionalFormatting sqref="A226 C226 E226:H226">
    <cfRule type="expression" dxfId="1470" priority="3871">
      <formula>IF(ISBLANK($H$3),0,SEARCH($H$3,$B226))</formula>
    </cfRule>
  </conditionalFormatting>
  <conditionalFormatting sqref="A226 C226 E226:H226">
    <cfRule type="expression" dxfId="1469" priority="3872">
      <formula>IF(ISBLANK($H$3),0,SEARCH($H$3,$B226))</formula>
    </cfRule>
  </conditionalFormatting>
  <conditionalFormatting sqref="A226 C226 E226:H226">
    <cfRule type="expression" dxfId="1468" priority="3873">
      <formula>IF(ISBLANK($H$3),0,SEARCH($H$3,$B226))</formula>
    </cfRule>
  </conditionalFormatting>
  <conditionalFormatting sqref="A226 H226">
    <cfRule type="expression" dxfId="1467" priority="3874">
      <formula>IF(ISBLANK($H$3),0,SEARCH($H$3,$B226))</formula>
    </cfRule>
  </conditionalFormatting>
  <conditionalFormatting sqref="A226 H226">
    <cfRule type="expression" dxfId="1466" priority="3875">
      <formula>IF(ISBLANK($H$3),0,SEARCH($H$3,$B226))</formula>
    </cfRule>
  </conditionalFormatting>
  <conditionalFormatting sqref="A226:C226 E226:H226">
    <cfRule type="expression" dxfId="1465" priority="3876">
      <formula>IF(ISBLANK($H$3),0,SEARCH($H$3,$B226))</formula>
    </cfRule>
  </conditionalFormatting>
  <conditionalFormatting sqref="A226:C226 E226:J226">
    <cfRule type="expression" dxfId="1464" priority="3877">
      <formula>IF(ISBLANK($H$3),0,SEARCH($H$3,$B226))</formula>
    </cfRule>
  </conditionalFormatting>
  <conditionalFormatting sqref="A225 C225 E225:H225">
    <cfRule type="expression" dxfId="1463" priority="3878">
      <formula>IF(ISBLANK($H$3),0,SEARCH($H$3,$B225))</formula>
    </cfRule>
  </conditionalFormatting>
  <conditionalFormatting sqref="A225 C225 E225:H225">
    <cfRule type="expression" dxfId="1462" priority="3879">
      <formula>IF(ISBLANK($H$3),0,SEARCH($H$3,$B225))</formula>
    </cfRule>
  </conditionalFormatting>
  <conditionalFormatting sqref="A225 C225 E225:H225">
    <cfRule type="expression" dxfId="1461" priority="3880">
      <formula>IF(ISBLANK($H$3),0,SEARCH($H$3,$B225))</formula>
    </cfRule>
  </conditionalFormatting>
  <conditionalFormatting sqref="A225:C225 E225:H225">
    <cfRule type="expression" dxfId="1460" priority="3881">
      <formula>IF(ISBLANK($H$3),0,SEARCH($H$3,$B225))</formula>
    </cfRule>
  </conditionalFormatting>
  <conditionalFormatting sqref="A225 C225 E225:H225">
    <cfRule type="expression" dxfId="1459" priority="3882">
      <formula>IF(ISBLANK($H$3),0,SEARCH($H$3,$B225))</formula>
    </cfRule>
  </conditionalFormatting>
  <conditionalFormatting sqref="A225:C225 E225:J225">
    <cfRule type="expression" dxfId="1458" priority="3883">
      <formula>IF(ISBLANK($H$3),0,SEARCH($H$3,$B225))</formula>
    </cfRule>
  </conditionalFormatting>
  <conditionalFormatting sqref="A225 H225">
    <cfRule type="expression" dxfId="1457" priority="3884">
      <formula>IF(ISBLANK($H$3),0,SEARCH($H$3,$B225))</formula>
    </cfRule>
  </conditionalFormatting>
  <conditionalFormatting sqref="A225 H225">
    <cfRule type="expression" dxfId="1456" priority="3885">
      <formula>IF(ISBLANK($H$3),0,SEARCH($H$3,$B225))</formula>
    </cfRule>
  </conditionalFormatting>
  <conditionalFormatting sqref="A225 H225">
    <cfRule type="expression" dxfId="1455" priority="3886">
      <formula>IF(ISBLANK($H$3),0,SEARCH($H$3,$B225))</formula>
    </cfRule>
  </conditionalFormatting>
  <conditionalFormatting sqref="A225 H225">
    <cfRule type="expression" dxfId="1454" priority="3887">
      <formula>IF(ISBLANK($H$3),0,SEARCH($H$3,$B225))</formula>
    </cfRule>
  </conditionalFormatting>
  <conditionalFormatting sqref="H225">
    <cfRule type="expression" dxfId="1453" priority="3888">
      <formula>IF(ISBLANK($H$3),0,SEARCH($H$3,#REF!))</formula>
    </cfRule>
  </conditionalFormatting>
  <conditionalFormatting sqref="H225">
    <cfRule type="expression" dxfId="1452" priority="3889">
      <formula>IF(ISBLANK($H$3),0,SEARCH($H$3,#REF!))</formula>
    </cfRule>
  </conditionalFormatting>
  <conditionalFormatting sqref="A225 H225">
    <cfRule type="expression" dxfId="1451" priority="3890">
      <formula>IF(ISBLANK($H$3),0,SEARCH($H$3,$B225))</formula>
    </cfRule>
  </conditionalFormatting>
  <conditionalFormatting sqref="A225 H225">
    <cfRule type="expression" dxfId="1450" priority="3891">
      <formula>IF(ISBLANK($H$3),0,SEARCH($H$3,$B225))</formula>
    </cfRule>
  </conditionalFormatting>
  <conditionalFormatting sqref="A224 C224 E224:H224">
    <cfRule type="expression" dxfId="1449" priority="3892">
      <formula>IF(ISBLANK($H$3),0,SEARCH($H$3,$B224))</formula>
    </cfRule>
  </conditionalFormatting>
  <conditionalFormatting sqref="A224 C224 E224:H224">
    <cfRule type="expression" dxfId="1448" priority="3893">
      <formula>IF(ISBLANK($H$3),0,SEARCH($H$3,$B224))</formula>
    </cfRule>
  </conditionalFormatting>
  <conditionalFormatting sqref="A224 C224 E224:H224">
    <cfRule type="expression" dxfId="1447" priority="3894">
      <formula>IF(ISBLANK($H$3),0,SEARCH($H$3,$B224))</formula>
    </cfRule>
  </conditionalFormatting>
  <conditionalFormatting sqref="A224:C224 E224:H224">
    <cfRule type="expression" dxfId="1446" priority="3895">
      <formula>IF(ISBLANK($H$3),0,SEARCH($H$3,$B224))</formula>
    </cfRule>
  </conditionalFormatting>
  <conditionalFormatting sqref="A224 C224 E224:H224">
    <cfRule type="expression" dxfId="1445" priority="3896">
      <formula>IF(ISBLANK($H$3),0,SEARCH($H$3,$B224))</formula>
    </cfRule>
  </conditionalFormatting>
  <conditionalFormatting sqref="A224:C224 E224:J224">
    <cfRule type="expression" dxfId="1444" priority="3897">
      <formula>IF(ISBLANK($H$3),0,SEARCH($H$3,$B224))</formula>
    </cfRule>
  </conditionalFormatting>
  <conditionalFormatting sqref="E224:F224">
    <cfRule type="expression" dxfId="1443" priority="3898">
      <formula>IF(ISBLANK($H$3),0,SEARCH($H$3,$B224))</formula>
    </cfRule>
  </conditionalFormatting>
  <conditionalFormatting sqref="E224:F224">
    <cfRule type="expression" dxfId="1442" priority="3899">
      <formula>IF(ISBLANK($H$3),0,SEARCH($H$3,$B224))</formula>
    </cfRule>
  </conditionalFormatting>
  <conditionalFormatting sqref="A222:A223 E222:E223 B223:C223 F223:H223">
    <cfRule type="expression" dxfId="1441" priority="3900">
      <formula>IF(ISBLANK($H$3),0,SEARCH($H$3,$B222))</formula>
    </cfRule>
  </conditionalFormatting>
  <conditionalFormatting sqref="A222:A223 E222:E223 C223 F223:H223">
    <cfRule type="expression" dxfId="1440" priority="3901">
      <formula>IF(ISBLANK($H$3),0,SEARCH($H$3,$B222))</formula>
    </cfRule>
  </conditionalFormatting>
  <conditionalFormatting sqref="A222:A223 H222">
    <cfRule type="expression" dxfId="1439" priority="3902">
      <formula>IF(ISBLANK($H$3),0,SEARCH($H$3,$B222))</formula>
    </cfRule>
  </conditionalFormatting>
  <conditionalFormatting sqref="A222:A223 H222">
    <cfRule type="expression" dxfId="1438" priority="3903">
      <formula>IF(ISBLANK($H$3),0,SEARCH($H$3,$B222))</formula>
    </cfRule>
  </conditionalFormatting>
  <conditionalFormatting sqref="A222:A223 H223">
    <cfRule type="expression" dxfId="1437" priority="3904">
      <formula>IF(ISBLANK($H$3),0,SEARCH($H$3,$B222))</formula>
    </cfRule>
  </conditionalFormatting>
  <conditionalFormatting sqref="A222:A223 H223">
    <cfRule type="expression" dxfId="1436" priority="3905">
      <formula>IF(ISBLANK($H$3),0,SEARCH($H$3,$B222))</formula>
    </cfRule>
  </conditionalFormatting>
  <conditionalFormatting sqref="A222:A223 C222:C223 E222:H223">
    <cfRule type="expression" dxfId="1435" priority="3906">
      <formula>IF(ISBLANK($H$3),0,SEARCH($H$3,$B222))</formula>
    </cfRule>
  </conditionalFormatting>
  <conditionalFormatting sqref="A222:C223 E222:H223 I223:J223">
    <cfRule type="expression" dxfId="1434" priority="3907">
      <formula>IF(ISBLANK($H$3),0,SEARCH($H$3,$B222))</formula>
    </cfRule>
  </conditionalFormatting>
  <conditionalFormatting sqref="A222:A223 C222:C223 E222:H223">
    <cfRule type="expression" dxfId="1433" priority="3908">
      <formula>IF(ISBLANK($H$3),0,SEARCH($H$3,$B222))</formula>
    </cfRule>
  </conditionalFormatting>
  <conditionalFormatting sqref="A222:C223 E222:J223">
    <cfRule type="expression" dxfId="1432" priority="3909">
      <formula>IF(ISBLANK($H$3),0,SEARCH($H$3,$B222))</formula>
    </cfRule>
  </conditionalFormatting>
  <conditionalFormatting sqref="A222:A223 C222:C223 E222:H223">
    <cfRule type="expression" dxfId="1431" priority="3910">
      <formula>IF(ISBLANK($H$3),0,SEARCH($H$3,$B222))</formula>
    </cfRule>
  </conditionalFormatting>
  <conditionalFormatting sqref="A222:A223 C222:C223 E222:H223">
    <cfRule type="expression" dxfId="1430" priority="3911">
      <formula>IF(ISBLANK($H$3),0,SEARCH($H$3,$B222))</formula>
    </cfRule>
  </conditionalFormatting>
  <conditionalFormatting sqref="A221 C221 E221:H221">
    <cfRule type="expression" dxfId="1429" priority="3912">
      <formula>IF(ISBLANK($H$3),0,SEARCH($H$3,$B221))</formula>
    </cfRule>
  </conditionalFormatting>
  <conditionalFormatting sqref="A221 C221 E221:H221">
    <cfRule type="expression" dxfId="1428" priority="3913">
      <formula>IF(ISBLANK($H$3),0,SEARCH($H$3,$B221))</formula>
    </cfRule>
  </conditionalFormatting>
  <conditionalFormatting sqref="A221 C221 E221:H221">
    <cfRule type="expression" dxfId="1427" priority="3914">
      <formula>IF(ISBLANK($H$3),0,SEARCH($H$3,$B221))</formula>
    </cfRule>
  </conditionalFormatting>
  <conditionalFormatting sqref="A221:C221 E221:H221">
    <cfRule type="expression" dxfId="1426" priority="3915">
      <formula>IF(ISBLANK($H$3),0,SEARCH($H$3,$B221))</formula>
    </cfRule>
  </conditionalFormatting>
  <conditionalFormatting sqref="A221 F221">
    <cfRule type="expression" dxfId="1425" priority="3916">
      <formula>IF(ISBLANK($H$3),0,SEARCH($H$3,$B221))</formula>
    </cfRule>
  </conditionalFormatting>
  <conditionalFormatting sqref="A221 F221">
    <cfRule type="expression" dxfId="1424" priority="3917">
      <formula>IF(ISBLANK($H$3),0,SEARCH($H$3,$B221))</formula>
    </cfRule>
  </conditionalFormatting>
  <conditionalFormatting sqref="A221:C221 E221:J221">
    <cfRule type="expression" dxfId="1423" priority="3918">
      <formula>IF(ISBLANK($H$3),0,SEARCH($H$3,$B221))</formula>
    </cfRule>
  </conditionalFormatting>
  <conditionalFormatting sqref="A221 C221 E221:H221">
    <cfRule type="expression" dxfId="1422" priority="3919">
      <formula>IF(ISBLANK($H$3),0,SEARCH($H$3,$B221))</formula>
    </cfRule>
  </conditionalFormatting>
  <conditionalFormatting sqref="A221 H221">
    <cfRule type="expression" dxfId="1421" priority="3920">
      <formula>IF(ISBLANK($H$3),0,SEARCH($H$3,$B221))</formula>
    </cfRule>
  </conditionalFormatting>
  <conditionalFormatting sqref="A221 H221">
    <cfRule type="expression" dxfId="1420" priority="3921">
      <formula>IF(ISBLANK($H$3),0,SEARCH($H$3,$B221))</formula>
    </cfRule>
  </conditionalFormatting>
  <conditionalFormatting sqref="A221 C221 E221:H221">
    <cfRule type="expression" dxfId="1419" priority="3922">
      <formula>IF(ISBLANK($H$3),0,SEARCH($H$3,$B221))</formula>
    </cfRule>
  </conditionalFormatting>
  <conditionalFormatting sqref="A221:C221 E221:J221">
    <cfRule type="expression" dxfId="1418" priority="3923">
      <formula>IF(ISBLANK($H$3),0,SEARCH($H$3,$B221))</formula>
    </cfRule>
  </conditionalFormatting>
  <conditionalFormatting sqref="A220:C220 E220:J220">
    <cfRule type="expression" dxfId="1417" priority="3924">
      <formula>IF(ISBLANK($H$3),0,SEARCH($H$3,$B220))</formula>
    </cfRule>
  </conditionalFormatting>
  <conditionalFormatting sqref="A220:C220 E220:I220">
    <cfRule type="expression" dxfId="1416" priority="3925">
      <formula>IF(ISBLANK($H$3),0,SEARCH($H$3,$B220))</formula>
    </cfRule>
  </conditionalFormatting>
  <conditionalFormatting sqref="A220 C220 E220:H220">
    <cfRule type="expression" dxfId="1415" priority="3926">
      <formula>IF(ISBLANK($H$3),0,SEARCH($H$3,$B220))</formula>
    </cfRule>
  </conditionalFormatting>
  <conditionalFormatting sqref="A220 C220 E220:H220">
    <cfRule type="expression" dxfId="1414" priority="3927">
      <formula>IF(ISBLANK($H$3),0,SEARCH($H$3,$B220))</formula>
    </cfRule>
  </conditionalFormatting>
  <conditionalFormatting sqref="A220">
    <cfRule type="expression" dxfId="1413" priority="3928">
      <formula>IF(ISBLANK($H$3),0,SEARCH($H$3,$B220))</formula>
    </cfRule>
  </conditionalFormatting>
  <conditionalFormatting sqref="A220">
    <cfRule type="expression" dxfId="1412" priority="3929">
      <formula>IF(ISBLANK($H$3),0,SEARCH($H$3,$B220))</formula>
    </cfRule>
  </conditionalFormatting>
  <conditionalFormatting sqref="A220 C220 E220:H220">
    <cfRule type="expression" dxfId="1411" priority="3930">
      <formula>IF(ISBLANK($H$3),0,SEARCH($H$3,$B220))</formula>
    </cfRule>
  </conditionalFormatting>
  <conditionalFormatting sqref="A220 C220 E220:H220">
    <cfRule type="expression" dxfId="1410" priority="3931">
      <formula>IF(ISBLANK($H$3),0,SEARCH($H$3,$B220))</formula>
    </cfRule>
  </conditionalFormatting>
  <conditionalFormatting sqref="A220 H220">
    <cfRule type="expression" dxfId="1409" priority="3932">
      <formula>IF(ISBLANK($H$3),0,SEARCH($H$3,$B220))</formula>
    </cfRule>
  </conditionalFormatting>
  <conditionalFormatting sqref="A220 H220">
    <cfRule type="expression" dxfId="1408" priority="3933">
      <formula>IF(ISBLANK($H$3),0,SEARCH($H$3,$B220))</formula>
    </cfRule>
  </conditionalFormatting>
  <conditionalFormatting sqref="A220">
    <cfRule type="expression" dxfId="1407" priority="3934">
      <formula>IF(ISBLANK($H$3),0,SEARCH($H$3,$B220))</formula>
    </cfRule>
  </conditionalFormatting>
  <conditionalFormatting sqref="A220">
    <cfRule type="expression" dxfId="1406" priority="3935">
      <formula>IF(ISBLANK($H$3),0,SEARCH($H$3,$B220))</formula>
    </cfRule>
  </conditionalFormatting>
  <conditionalFormatting sqref="A219:C219 E219:J219">
    <cfRule type="expression" dxfId="1405" priority="3936">
      <formula>IF(ISBLANK($H$3),0,SEARCH($H$3,$B219))</formula>
    </cfRule>
  </conditionalFormatting>
  <conditionalFormatting sqref="A219:C219 E219:I219">
    <cfRule type="expression" dxfId="1404" priority="3937">
      <formula>IF(ISBLANK($H$3),0,SEARCH($H$3,$B219))</formula>
    </cfRule>
  </conditionalFormatting>
  <conditionalFormatting sqref="A219 C219 E219:H219">
    <cfRule type="expression" dxfId="1403" priority="3938">
      <formula>IF(ISBLANK($H$3),0,SEARCH($H$3,$B219))</formula>
    </cfRule>
  </conditionalFormatting>
  <conditionalFormatting sqref="A219 C219 E219:H219">
    <cfRule type="expression" dxfId="1402" priority="3939">
      <formula>IF(ISBLANK($H$3),0,SEARCH($H$3,$B219))</formula>
    </cfRule>
  </conditionalFormatting>
  <conditionalFormatting sqref="A219 C219 E219:H219">
    <cfRule type="expression" dxfId="1401" priority="3940">
      <formula>IF(ISBLANK($H$3),0,SEARCH($H$3,$B219))</formula>
    </cfRule>
  </conditionalFormatting>
  <conditionalFormatting sqref="A219 C219 E219:H219">
    <cfRule type="expression" dxfId="1400" priority="3941">
      <formula>IF(ISBLANK($H$3),0,SEARCH($H$3,$B219))</formula>
    </cfRule>
  </conditionalFormatting>
  <conditionalFormatting sqref="A219">
    <cfRule type="expression" dxfId="1399" priority="3942">
      <formula>IF(ISBLANK($H$3),0,SEARCH($H$3,$B219))</formula>
    </cfRule>
  </conditionalFormatting>
  <conditionalFormatting sqref="A219">
    <cfRule type="expression" dxfId="1398" priority="3943">
      <formula>IF(ISBLANK($H$3),0,SEARCH($H$3,$B219))</formula>
    </cfRule>
  </conditionalFormatting>
  <conditionalFormatting sqref="A219">
    <cfRule type="expression" dxfId="1397" priority="3944">
      <formula>IF(ISBLANK($H$3),0,SEARCH($H$3,$B219))</formula>
    </cfRule>
  </conditionalFormatting>
  <conditionalFormatting sqref="A219">
    <cfRule type="expression" dxfId="1396" priority="3945">
      <formula>IF(ISBLANK($H$3),0,SEARCH($H$3,$B219))</formula>
    </cfRule>
  </conditionalFormatting>
  <conditionalFormatting sqref="A218">
    <cfRule type="expression" dxfId="1395" priority="3946">
      <formula>IF(ISBLANK($H$3),0,SEARCH($H$3,$B218))</formula>
    </cfRule>
  </conditionalFormatting>
  <conditionalFormatting sqref="A218">
    <cfRule type="expression" dxfId="1394" priority="3947">
      <formula>IF(ISBLANK($H$3),0,SEARCH($H$3,$B218))</formula>
    </cfRule>
  </conditionalFormatting>
  <conditionalFormatting sqref="A218 C218 E218:H218">
    <cfRule type="expression" dxfId="1393" priority="3948">
      <formula>IF(ISBLANK($H$3),0,SEARCH($H$3,$B218))</formula>
    </cfRule>
  </conditionalFormatting>
  <conditionalFormatting sqref="A218 E218 H218">
    <cfRule type="expression" dxfId="1392" priority="3949">
      <formula>IF(ISBLANK($H$3),0,SEARCH($H$3,$B218))</formula>
    </cfRule>
  </conditionalFormatting>
  <conditionalFormatting sqref="A218 C218 E218:H218">
    <cfRule type="expression" dxfId="1391" priority="3950">
      <formula>IF(ISBLANK($H$3),0,SEARCH($H$3,$B218))</formula>
    </cfRule>
  </conditionalFormatting>
  <conditionalFormatting sqref="A218 C218 E218:H218">
    <cfRule type="expression" dxfId="1390" priority="3951">
      <formula>IF(ISBLANK($H$3),0,SEARCH($H$3,$B218))</formula>
    </cfRule>
  </conditionalFormatting>
  <conditionalFormatting sqref="A218:C218 E218:I218">
    <cfRule type="expression" dxfId="1389" priority="3952">
      <formula>IF(ISBLANK($H$3),0,SEARCH($H$3,$B218))</formula>
    </cfRule>
  </conditionalFormatting>
  <conditionalFormatting sqref="A218:C218 E218:J218">
    <cfRule type="expression" dxfId="1388" priority="3953">
      <formula>IF(ISBLANK($H$3),0,SEARCH($H$3,$B218))</formula>
    </cfRule>
  </conditionalFormatting>
  <conditionalFormatting sqref="A218 H218">
    <cfRule type="expression" dxfId="1387" priority="3954">
      <formula>IF(ISBLANK($H$3),0,SEARCH($H$3,$B218))</formula>
    </cfRule>
  </conditionalFormatting>
  <conditionalFormatting sqref="A218 H218">
    <cfRule type="expression" dxfId="1386" priority="3955">
      <formula>IF(ISBLANK($H$3),0,SEARCH($H$3,$B218))</formula>
    </cfRule>
  </conditionalFormatting>
  <conditionalFormatting sqref="A218 H218">
    <cfRule type="expression" dxfId="1385" priority="3956">
      <formula>IF(ISBLANK($H$3),0,SEARCH($H$3,$B218))</formula>
    </cfRule>
  </conditionalFormatting>
  <conditionalFormatting sqref="A218 H218">
    <cfRule type="expression" dxfId="1384" priority="3957">
      <formula>IF(ISBLANK($H$3),0,SEARCH($H$3,$B218))</formula>
    </cfRule>
  </conditionalFormatting>
  <conditionalFormatting sqref="A217 C217 E217:H217">
    <cfRule type="expression" dxfId="1383" priority="3958">
      <formula>IF(ISBLANK($H$3),0,SEARCH($H$3,$B217))</formula>
    </cfRule>
  </conditionalFormatting>
  <conditionalFormatting sqref="A217 C217 E217:H217">
    <cfRule type="expression" dxfId="1382" priority="3959">
      <formula>IF(ISBLANK($H$3),0,SEARCH($H$3,$B217))</formula>
    </cfRule>
  </conditionalFormatting>
  <conditionalFormatting sqref="A217 E217:F217 H217">
    <cfRule type="expression" dxfId="1381" priority="3960">
      <formula>IF(ISBLANK($H$3),0,SEARCH($H$3,$B217))</formula>
    </cfRule>
  </conditionalFormatting>
  <conditionalFormatting sqref="A217 C217 E217:H217">
    <cfRule type="expression" dxfId="1380" priority="3961">
      <formula>IF(ISBLANK($H$3),0,SEARCH($H$3,$B217))</formula>
    </cfRule>
  </conditionalFormatting>
  <conditionalFormatting sqref="A217:C217 E217:H217">
    <cfRule type="expression" dxfId="1379" priority="3962">
      <formula>IF(ISBLANK($H$3),0,SEARCH($H$3,$B217))</formula>
    </cfRule>
  </conditionalFormatting>
  <conditionalFormatting sqref="A217:C217 E217:J217">
    <cfRule type="expression" dxfId="1378" priority="3963">
      <formula>IF(ISBLANK($H$3),0,SEARCH($H$3,$B217))</formula>
    </cfRule>
  </conditionalFormatting>
  <conditionalFormatting sqref="A217 H217">
    <cfRule type="expression" dxfId="1377" priority="3964">
      <formula>IF(ISBLANK($H$3),0,SEARCH($H$3,$B217))</formula>
    </cfRule>
  </conditionalFormatting>
  <conditionalFormatting sqref="A217 H217">
    <cfRule type="expression" dxfId="1376" priority="3965">
      <formula>IF(ISBLANK($H$3),0,SEARCH($H$3,$B217))</formula>
    </cfRule>
  </conditionalFormatting>
  <conditionalFormatting sqref="A217 H217">
    <cfRule type="expression" dxfId="1375" priority="3966">
      <formula>IF(ISBLANK($H$3),0,SEARCH($H$3,$B217))</formula>
    </cfRule>
  </conditionalFormatting>
  <conditionalFormatting sqref="A217 H217">
    <cfRule type="expression" dxfId="1374" priority="3967">
      <formula>IF(ISBLANK($H$3),0,SEARCH($H$3,$B217))</formula>
    </cfRule>
  </conditionalFormatting>
  <conditionalFormatting sqref="A217">
    <cfRule type="expression" dxfId="1373" priority="3968">
      <formula>IF(ISBLANK($H$3),0,SEARCH($H$3,$B217))</formula>
    </cfRule>
  </conditionalFormatting>
  <conditionalFormatting sqref="A217">
    <cfRule type="expression" dxfId="1372" priority="3969">
      <formula>IF(ISBLANK($H$3),0,SEARCH($H$3,$B217))</formula>
    </cfRule>
  </conditionalFormatting>
  <conditionalFormatting sqref="A216 E216">
    <cfRule type="expression" dxfId="1371" priority="3970">
      <formula>IF(ISBLANK($H$3),0,SEARCH($H$3,$B216))</formula>
    </cfRule>
  </conditionalFormatting>
  <conditionalFormatting sqref="A216 E216">
    <cfRule type="expression" dxfId="1370" priority="3971">
      <formula>IF(ISBLANK($H$3),0,SEARCH($H$3,$B216))</formula>
    </cfRule>
  </conditionalFormatting>
  <conditionalFormatting sqref="A216 C216 E216:H216">
    <cfRule type="expression" dxfId="1369" priority="3972">
      <formula>IF(ISBLANK($H$3),0,SEARCH($H$3,$B216))</formula>
    </cfRule>
  </conditionalFormatting>
  <conditionalFormatting sqref="A216 C216 E216:H216">
    <cfRule type="expression" dxfId="1368" priority="3973">
      <formula>IF(ISBLANK($H$3),0,SEARCH($H$3,$B216))</formula>
    </cfRule>
  </conditionalFormatting>
  <conditionalFormatting sqref="A216 C216 E216:H216">
    <cfRule type="expression" dxfId="1367" priority="3974">
      <formula>IF(ISBLANK($H$3),0,SEARCH($H$3,$B216))</formula>
    </cfRule>
  </conditionalFormatting>
  <conditionalFormatting sqref="A216 E216:F216 H216">
    <cfRule type="expression" dxfId="1366" priority="3975">
      <formula>IF(ISBLANK($H$3),0,SEARCH($H$3,$B216))</formula>
    </cfRule>
  </conditionalFormatting>
  <conditionalFormatting sqref="A216:C216 E216:H216">
    <cfRule type="expression" dxfId="1365" priority="3976">
      <formula>IF(ISBLANK($H$3),0,SEARCH($H$3,$B216))</formula>
    </cfRule>
  </conditionalFormatting>
  <conditionalFormatting sqref="A216:C216 E216:J216">
    <cfRule type="expression" dxfId="1364" priority="3977">
      <formula>IF(ISBLANK($H$3),0,SEARCH($H$3,$B216))</formula>
    </cfRule>
  </conditionalFormatting>
  <conditionalFormatting sqref="A216">
    <cfRule type="expression" dxfId="1363" priority="3978">
      <formula>IF(ISBLANK($H$3),0,SEARCH($H$3,$B216))</formula>
    </cfRule>
  </conditionalFormatting>
  <conditionalFormatting sqref="A216">
    <cfRule type="expression" dxfId="1362" priority="3979">
      <formula>IF(ISBLANK($H$3),0,SEARCH($H$3,$B216))</formula>
    </cfRule>
  </conditionalFormatting>
  <conditionalFormatting sqref="A216">
    <cfRule type="expression" dxfId="1361" priority="3980">
      <formula>IF(ISBLANK($H$3),0,SEARCH($H$3,$B216))</formula>
    </cfRule>
  </conditionalFormatting>
  <conditionalFormatting sqref="A216">
    <cfRule type="expression" dxfId="1360" priority="3981">
      <formula>IF(ISBLANK($H$3),0,SEARCH($H$3,$B216))</formula>
    </cfRule>
  </conditionalFormatting>
  <conditionalFormatting sqref="A215 H215">
    <cfRule type="expression" dxfId="1359" priority="3982">
      <formula>IF(ISBLANK($H$3),0,SEARCH($H$3,$B215))</formula>
    </cfRule>
  </conditionalFormatting>
  <conditionalFormatting sqref="A215 H215">
    <cfRule type="expression" dxfId="1358" priority="3983">
      <formula>IF(ISBLANK($H$3),0,SEARCH($H$3,$B215))</formula>
    </cfRule>
  </conditionalFormatting>
  <conditionalFormatting sqref="A215 H215">
    <cfRule type="expression" dxfId="1357" priority="3984">
      <formula>IF(ISBLANK($H$3),0,SEARCH($H$3,$B215))</formula>
    </cfRule>
  </conditionalFormatting>
  <conditionalFormatting sqref="A215 H215">
    <cfRule type="expression" dxfId="1356" priority="3985">
      <formula>IF(ISBLANK($H$3),0,SEARCH($H$3,$B215))</formula>
    </cfRule>
  </conditionalFormatting>
  <conditionalFormatting sqref="A215:C215 E215:I215">
    <cfRule type="expression" dxfId="1355" priority="3986">
      <formula>IF(ISBLANK($H$3),0,SEARCH($H$3,$B215))</formula>
    </cfRule>
  </conditionalFormatting>
  <conditionalFormatting sqref="A215 C215 E215:H215">
    <cfRule type="expression" dxfId="1354" priority="3987">
      <formula>IF(ISBLANK($H$3),0,SEARCH($H$3,$B215))</formula>
    </cfRule>
  </conditionalFormatting>
  <conditionalFormatting sqref="A215:C215 E215:J215">
    <cfRule type="expression" dxfId="1353" priority="3988">
      <formula>IF(ISBLANK($H$3),0,SEARCH($H$3,$B215))</formula>
    </cfRule>
  </conditionalFormatting>
  <conditionalFormatting sqref="A215 C215 E215:H215">
    <cfRule type="expression" dxfId="1352" priority="3989">
      <formula>IF(ISBLANK($H$3),0,SEARCH($H$3,$B215))</formula>
    </cfRule>
  </conditionalFormatting>
  <conditionalFormatting sqref="A215 C215 E215:H215">
    <cfRule type="expression" dxfId="1351" priority="3990">
      <formula>IF(ISBLANK($H$3),0,SEARCH($H$3,$B215))</formula>
    </cfRule>
  </conditionalFormatting>
  <conditionalFormatting sqref="A215 C215 E215:H215">
    <cfRule type="expression" dxfId="1350" priority="3991">
      <formula>IF(ISBLANK($H$3),0,SEARCH($H$3,$B215))</formula>
    </cfRule>
  </conditionalFormatting>
  <conditionalFormatting sqref="A215">
    <cfRule type="expression" dxfId="1349" priority="3992">
      <formula>IF(ISBLANK($H$3),0,SEARCH($H$3,$B215))</formula>
    </cfRule>
  </conditionalFormatting>
  <conditionalFormatting sqref="A215">
    <cfRule type="expression" dxfId="1348" priority="3993">
      <formula>IF(ISBLANK($H$3),0,SEARCH($H$3,$B215))</formula>
    </cfRule>
  </conditionalFormatting>
  <conditionalFormatting sqref="A214 E214 H214">
    <cfRule type="expression" dxfId="1347" priority="3994">
      <formula>IF(ISBLANK($H$3),0,SEARCH($H$3,$B214))</formula>
    </cfRule>
  </conditionalFormatting>
  <conditionalFormatting sqref="A214 E214 H214">
    <cfRule type="expression" dxfId="1346" priority="3995">
      <formula>IF(ISBLANK($H$3),0,SEARCH($H$3,$B214))</formula>
    </cfRule>
  </conditionalFormatting>
  <conditionalFormatting sqref="A214 C214 E214:H214">
    <cfRule type="expression" dxfId="1345" priority="3996">
      <formula>IF(ISBLANK($H$3),0,SEARCH($H$3,$B214))</formula>
    </cfRule>
  </conditionalFormatting>
  <conditionalFormatting sqref="A214 C214 E214:H214">
    <cfRule type="expression" dxfId="1344" priority="3997">
      <formula>IF(ISBLANK($H$3),0,SEARCH($H$3,$B214))</formula>
    </cfRule>
  </conditionalFormatting>
  <conditionalFormatting sqref="A214 C214 E214:H214">
    <cfRule type="expression" dxfId="1343" priority="3998">
      <formula>IF(ISBLANK($H$3),0,SEARCH($H$3,$B214))</formula>
    </cfRule>
  </conditionalFormatting>
  <conditionalFormatting sqref="A214:C214 E214:H214">
    <cfRule type="expression" dxfId="1342" priority="3999">
      <formula>IF(ISBLANK($H$3),0,SEARCH($H$3,$B214))</formula>
    </cfRule>
  </conditionalFormatting>
  <conditionalFormatting sqref="A214 C214 E214:H214">
    <cfRule type="expression" dxfId="1341" priority="4000">
      <formula>IF(ISBLANK($H$3),0,SEARCH($H$3,$B214))</formula>
    </cfRule>
  </conditionalFormatting>
  <conditionalFormatting sqref="A214:C214 E214:J214">
    <cfRule type="expression" dxfId="1340" priority="4001">
      <formula>IF(ISBLANK($H$3),0,SEARCH($H$3,$B214))</formula>
    </cfRule>
  </conditionalFormatting>
  <conditionalFormatting sqref="A214 H214">
    <cfRule type="expression" dxfId="1339" priority="4002">
      <formula>IF(ISBLANK($H$3),0,SEARCH($H$3,$B214))</formula>
    </cfRule>
  </conditionalFormatting>
  <conditionalFormatting sqref="A214 H214">
    <cfRule type="expression" dxfId="1338" priority="4003">
      <formula>IF(ISBLANK($H$3),0,SEARCH($H$3,$B214))</formula>
    </cfRule>
  </conditionalFormatting>
  <conditionalFormatting sqref="A214 H214">
    <cfRule type="expression" dxfId="1337" priority="4004">
      <formula>IF(ISBLANK($H$3),0,SEARCH($H$3,$B214))</formula>
    </cfRule>
  </conditionalFormatting>
  <conditionalFormatting sqref="A214 H214">
    <cfRule type="expression" dxfId="1336" priority="4005">
      <formula>IF(ISBLANK($H$3),0,SEARCH($H$3,$B214))</formula>
    </cfRule>
  </conditionalFormatting>
  <conditionalFormatting sqref="H214">
    <cfRule type="expression" dxfId="1335" priority="4006">
      <formula>IF(ISBLANK($H$3),0,SEARCH($H$3,#REF!))</formula>
    </cfRule>
  </conditionalFormatting>
  <conditionalFormatting sqref="H214">
    <cfRule type="expression" dxfId="1334" priority="4007">
      <formula>IF(ISBLANK($H$3),0,SEARCH($H$3,#REF!))</formula>
    </cfRule>
  </conditionalFormatting>
  <conditionalFormatting sqref="H214">
    <cfRule type="expression" dxfId="1333" priority="4008">
      <formula>IF(ISBLANK($H$3),0,SEARCH($H$3,#REF!))</formula>
    </cfRule>
  </conditionalFormatting>
  <conditionalFormatting sqref="H214">
    <cfRule type="expression" dxfId="1332" priority="4009">
      <formula>IF(ISBLANK($H$3),0,SEARCH($H$3,#REF!))</formula>
    </cfRule>
  </conditionalFormatting>
  <conditionalFormatting sqref="H214">
    <cfRule type="expression" dxfId="1331" priority="4010">
      <formula>IF(ISBLANK($H$3),0,SEARCH($H$3,#REF!))</formula>
    </cfRule>
  </conditionalFormatting>
  <conditionalFormatting sqref="H214">
    <cfRule type="expression" dxfId="1330" priority="4011">
      <formula>IF(ISBLANK($H$3),0,SEARCH($H$3,#REF!))</formula>
    </cfRule>
  </conditionalFormatting>
  <conditionalFormatting sqref="H214">
    <cfRule type="expression" dxfId="1329" priority="4012">
      <formula>IF(ISBLANK($H$3),0,SEARCH($H$3,#REF!))</formula>
    </cfRule>
  </conditionalFormatting>
  <conditionalFormatting sqref="H214">
    <cfRule type="expression" dxfId="1328" priority="4013">
      <formula>IF(ISBLANK($H$3),0,SEARCH($H$3,#REF!))</formula>
    </cfRule>
  </conditionalFormatting>
  <conditionalFormatting sqref="H214">
    <cfRule type="expression" dxfId="1327" priority="4014">
      <formula>IF(ISBLANK($H$3),0,SEARCH($H$3,#REF!))</formula>
    </cfRule>
  </conditionalFormatting>
  <conditionalFormatting sqref="A213 H213">
    <cfRule type="expression" dxfId="1326" priority="4015">
      <formula>IF(ISBLANK($H$3),0,SEARCH($H$3,$B213))</formula>
    </cfRule>
  </conditionalFormatting>
  <conditionalFormatting sqref="A213 H213">
    <cfRule type="expression" dxfId="1325" priority="4016">
      <formula>IF(ISBLANK($H$3),0,SEARCH($H$3,$B213))</formula>
    </cfRule>
  </conditionalFormatting>
  <conditionalFormatting sqref="A213:C213 E213:H213">
    <cfRule type="expression" dxfId="1324" priority="4017">
      <formula>IF(ISBLANK($H$3),0,SEARCH($H$3,$B213))</formula>
    </cfRule>
  </conditionalFormatting>
  <conditionalFormatting sqref="A213 C213 E213:H213">
    <cfRule type="expression" dxfId="1323" priority="4018">
      <formula>IF(ISBLANK($H$3),0,SEARCH($H$3,$B213))</formula>
    </cfRule>
  </conditionalFormatting>
  <conditionalFormatting sqref="A213 E213">
    <cfRule type="expression" dxfId="1322" priority="4019">
      <formula>IF(ISBLANK($H$3),0,SEARCH($H$3,$B213))</formula>
    </cfRule>
  </conditionalFormatting>
  <conditionalFormatting sqref="A213 E213">
    <cfRule type="expression" dxfId="1321" priority="4020">
      <formula>IF(ISBLANK($H$3),0,SEARCH($H$3,$B213))</formula>
    </cfRule>
  </conditionalFormatting>
  <conditionalFormatting sqref="A213 C213 E213:H213">
    <cfRule type="expression" dxfId="1320" priority="4021">
      <formula>IF(ISBLANK($H$3),0,SEARCH($H$3,$B213))</formula>
    </cfRule>
  </conditionalFormatting>
  <conditionalFormatting sqref="A213 C213 E213:H213">
    <cfRule type="expression" dxfId="1319" priority="4022">
      <formula>IF(ISBLANK($H$3),0,SEARCH($H$3,$B213))</formula>
    </cfRule>
  </conditionalFormatting>
  <conditionalFormatting sqref="A213 C213 E213:H213">
    <cfRule type="expression" dxfId="1318" priority="4023">
      <formula>IF(ISBLANK($H$3),0,SEARCH($H$3,$B213))</formula>
    </cfRule>
  </conditionalFormatting>
  <conditionalFormatting sqref="A213:C213 E213:J213">
    <cfRule type="expression" dxfId="1317" priority="4024">
      <formula>IF(ISBLANK($H$3),0,SEARCH($H$3,$B213))</formula>
    </cfRule>
  </conditionalFormatting>
  <conditionalFormatting sqref="A213">
    <cfRule type="expression" dxfId="1316" priority="4025">
      <formula>IF(ISBLANK($H$3),0,SEARCH($H$3,$B213))</formula>
    </cfRule>
  </conditionalFormatting>
  <conditionalFormatting sqref="A213">
    <cfRule type="expression" dxfId="1315" priority="4026">
      <formula>IF(ISBLANK($H$3),0,SEARCH($H$3,$B213))</formula>
    </cfRule>
  </conditionalFormatting>
  <conditionalFormatting sqref="H212">
    <cfRule type="expression" dxfId="1314" priority="4027">
      <formula>IF(ISBLANK($H$3),0,SEARCH($H$3,#REF!))</formula>
    </cfRule>
  </conditionalFormatting>
  <conditionalFormatting sqref="A212 C212 E212:H212">
    <cfRule type="expression" dxfId="1313" priority="4028">
      <formula>IF(ISBLANK($H$3),0,SEARCH($H$3,$B212))</formula>
    </cfRule>
  </conditionalFormatting>
  <conditionalFormatting sqref="A212 C212 E212:H212">
    <cfRule type="expression" dxfId="1312" priority="4029">
      <formula>IF(ISBLANK($H$3),0,SEARCH($H$3,$B212))</formula>
    </cfRule>
  </conditionalFormatting>
  <conditionalFormatting sqref="A212 C212 E212:H212">
    <cfRule type="expression" dxfId="1311" priority="4030">
      <formula>IF(ISBLANK($H$3),0,SEARCH($H$3,$B212))</formula>
    </cfRule>
  </conditionalFormatting>
  <conditionalFormatting sqref="A212:C212 E212:H212">
    <cfRule type="expression" dxfId="1310" priority="4031">
      <formula>IF(ISBLANK($H$3),0,SEARCH($H$3,$B212))</formula>
    </cfRule>
  </conditionalFormatting>
  <conditionalFormatting sqref="A212 C212 E212:H212">
    <cfRule type="expression" dxfId="1309" priority="4032">
      <formula>IF(ISBLANK($H$3),0,SEARCH($H$3,$B212))</formula>
    </cfRule>
  </conditionalFormatting>
  <conditionalFormatting sqref="A212:C212 E212:J212">
    <cfRule type="expression" dxfId="1308" priority="4033">
      <formula>IF(ISBLANK($H$3),0,SEARCH($H$3,$B212))</formula>
    </cfRule>
  </conditionalFormatting>
  <conditionalFormatting sqref="H212">
    <cfRule type="expression" dxfId="1307" priority="4034">
      <formula>IF(ISBLANK($H$3),0,SEARCH($H$3,$B212))</formula>
    </cfRule>
  </conditionalFormatting>
  <conditionalFormatting sqref="H212">
    <cfRule type="expression" dxfId="1306" priority="4035">
      <formula>IF(ISBLANK($H$3),0,SEARCH($H$3,$B212))</formula>
    </cfRule>
  </conditionalFormatting>
  <conditionalFormatting sqref="A212 E212 H212">
    <cfRule type="expression" dxfId="1305" priority="4036">
      <formula>IF(ISBLANK($H$3),0,SEARCH($H$3,$B212))</formula>
    </cfRule>
  </conditionalFormatting>
  <conditionalFormatting sqref="A212 E212 H212">
    <cfRule type="expression" dxfId="1304" priority="4037">
      <formula>IF(ISBLANK($H$3),0,SEARCH($H$3,$B212))</formula>
    </cfRule>
  </conditionalFormatting>
  <conditionalFormatting sqref="H212">
    <cfRule type="expression" dxfId="1303" priority="4038">
      <formula>IF(ISBLANK($H$3),0,SEARCH($H$3,$B212))</formula>
    </cfRule>
  </conditionalFormatting>
  <conditionalFormatting sqref="H212">
    <cfRule type="expression" dxfId="1302" priority="4039">
      <formula>IF(ISBLANK($H$3),0,SEARCH($H$3,$B212))</formula>
    </cfRule>
  </conditionalFormatting>
  <conditionalFormatting sqref="A211 E211 H211">
    <cfRule type="expression" dxfId="1301" priority="4040">
      <formula>IF(ISBLANK($H$3),0,SEARCH($H$3,$B211))</formula>
    </cfRule>
  </conditionalFormatting>
  <conditionalFormatting sqref="A211 E211 H211">
    <cfRule type="expression" dxfId="1300" priority="4041">
      <formula>IF(ISBLANK($H$3),0,SEARCH($H$3,$B211))</formula>
    </cfRule>
  </conditionalFormatting>
  <conditionalFormatting sqref="A211 C211 E211:H211">
    <cfRule type="expression" dxfId="1299" priority="4042">
      <formula>IF(ISBLANK($H$3),0,SEARCH($H$3,$B211))</formula>
    </cfRule>
  </conditionalFormatting>
  <conditionalFormatting sqref="A211">
    <cfRule type="expression" dxfId="1298" priority="4043">
      <formula>IF(ISBLANK($H$3),0,SEARCH($H$3,$B211))</formula>
    </cfRule>
  </conditionalFormatting>
  <conditionalFormatting sqref="A211">
    <cfRule type="expression" dxfId="1297" priority="4044">
      <formula>IF(ISBLANK($H$3),0,SEARCH($H$3,$B211))</formula>
    </cfRule>
  </conditionalFormatting>
  <conditionalFormatting sqref="A211 H211">
    <cfRule type="expression" dxfId="1296" priority="4045">
      <formula>IF(ISBLANK($H$3),0,SEARCH($H$3,$B211))</formula>
    </cfRule>
  </conditionalFormatting>
  <conditionalFormatting sqref="A211 H211">
    <cfRule type="expression" dxfId="1295" priority="4046">
      <formula>IF(ISBLANK($H$3),0,SEARCH($H$3,$B211))</formula>
    </cfRule>
  </conditionalFormatting>
  <conditionalFormatting sqref="H211">
    <cfRule type="expression" dxfId="1294" priority="4047">
      <formula>IF(ISBLANK($H$3),0,SEARCH($H$3,#REF!))</formula>
    </cfRule>
  </conditionalFormatting>
  <conditionalFormatting sqref="A211 C211 E211:H211">
    <cfRule type="expression" dxfId="1293" priority="4048">
      <formula>IF(ISBLANK($H$3),0,SEARCH($H$3,$B211))</formula>
    </cfRule>
  </conditionalFormatting>
  <conditionalFormatting sqref="A211 C211 E211:H211">
    <cfRule type="expression" dxfId="1292" priority="4049">
      <formula>IF(ISBLANK($H$3),0,SEARCH($H$3,$B211))</formula>
    </cfRule>
  </conditionalFormatting>
  <conditionalFormatting sqref="A211:C211 E211:H211">
    <cfRule type="expression" dxfId="1291" priority="4050">
      <formula>IF(ISBLANK($H$3),0,SEARCH($H$3,$B211))</formula>
    </cfRule>
  </conditionalFormatting>
  <conditionalFormatting sqref="A211 C211 E211:H211">
    <cfRule type="expression" dxfId="1290" priority="4051">
      <formula>IF(ISBLANK($H$3),0,SEARCH($H$3,$B211))</formula>
    </cfRule>
  </conditionalFormatting>
  <conditionalFormatting sqref="A211:C211 E211:J211">
    <cfRule type="expression" dxfId="1289" priority="4052">
      <formula>IF(ISBLANK($H$3),0,SEARCH($H$3,$B211))</formula>
    </cfRule>
  </conditionalFormatting>
  <conditionalFormatting sqref="A210 C210 E210:H210">
    <cfRule type="expression" dxfId="1288" priority="4053">
      <formula>IF(ISBLANK($H$3),0,SEARCH($H$3,$B210))</formula>
    </cfRule>
  </conditionalFormatting>
  <conditionalFormatting sqref="A210 C210 E210:H210">
    <cfRule type="expression" dxfId="1287" priority="4054">
      <formula>IF(ISBLANK($H$3),0,SEARCH($H$3,$B210))</formula>
    </cfRule>
  </conditionalFormatting>
  <conditionalFormatting sqref="H210">
    <cfRule type="expression" dxfId="1286" priority="4055">
      <formula>IF(ISBLANK($H$3),0,SEARCH($H$3,#REF!))</formula>
    </cfRule>
  </conditionalFormatting>
  <conditionalFormatting sqref="A210 H210">
    <cfRule type="expression" dxfId="1285" priority="4056">
      <formula>IF(ISBLANK($H$3),0,SEARCH($H$3,$B210))</formula>
    </cfRule>
  </conditionalFormatting>
  <conditionalFormatting sqref="A210 H210">
    <cfRule type="expression" dxfId="1284" priority="4057">
      <formula>IF(ISBLANK($H$3),0,SEARCH($H$3,$B210))</formula>
    </cfRule>
  </conditionalFormatting>
  <conditionalFormatting sqref="A210 C210 E210:H210">
    <cfRule type="expression" dxfId="1283" priority="4058">
      <formula>IF(ISBLANK($H$3),0,SEARCH($H$3,$B210))</formula>
    </cfRule>
  </conditionalFormatting>
  <conditionalFormatting sqref="A210 H210">
    <cfRule type="expression" dxfId="1282" priority="4059">
      <formula>IF(ISBLANK($H$3),0,SEARCH($H$3,$B210))</formula>
    </cfRule>
  </conditionalFormatting>
  <conditionalFormatting sqref="A210 H210">
    <cfRule type="expression" dxfId="1281" priority="4060">
      <formula>IF(ISBLANK($H$3),0,SEARCH($H$3,$B210))</formula>
    </cfRule>
  </conditionalFormatting>
  <conditionalFormatting sqref="A210:C210 E210:H210">
    <cfRule type="expression" dxfId="1280" priority="4061">
      <formula>IF(ISBLANK($H$3),0,SEARCH($H$3,$B210))</formula>
    </cfRule>
  </conditionalFormatting>
  <conditionalFormatting sqref="A210 C210 E210:H210">
    <cfRule type="expression" dxfId="1279" priority="4062">
      <formula>IF(ISBLANK($H$3),0,SEARCH($H$3,$B210))</formula>
    </cfRule>
  </conditionalFormatting>
  <conditionalFormatting sqref="A210:C210 E210:J210">
    <cfRule type="expression" dxfId="1278" priority="4063">
      <formula>IF(ISBLANK($H$3),0,SEARCH($H$3,$B210))</formula>
    </cfRule>
  </conditionalFormatting>
  <conditionalFormatting sqref="A210 E210 H210">
    <cfRule type="expression" dxfId="1277" priority="4064">
      <formula>IF(ISBLANK($H$3),0,SEARCH($H$3,$B210))</formula>
    </cfRule>
  </conditionalFormatting>
  <conditionalFormatting sqref="A210 E210 H210">
    <cfRule type="expression" dxfId="1276" priority="4065">
      <formula>IF(ISBLANK($H$3),0,SEARCH($H$3,$B210))</formula>
    </cfRule>
  </conditionalFormatting>
  <conditionalFormatting sqref="A209 E209 H209">
    <cfRule type="expression" dxfId="1275" priority="4066">
      <formula>IF(ISBLANK($H$3),0,SEARCH($H$3,$B209))</formula>
    </cfRule>
  </conditionalFormatting>
  <conditionalFormatting sqref="A209 E209 H209">
    <cfRule type="expression" dxfId="1274" priority="4067">
      <formula>IF(ISBLANK($H$3),0,SEARCH($H$3,$B209))</formula>
    </cfRule>
  </conditionalFormatting>
  <conditionalFormatting sqref="A209 C209 E209:H209">
    <cfRule type="expression" dxfId="1273" priority="4068">
      <formula>IF(ISBLANK($H$3),0,SEARCH($H$3,$B209))</formula>
    </cfRule>
  </conditionalFormatting>
  <conditionalFormatting sqref="A209 C209 E209:H209">
    <cfRule type="expression" dxfId="1272" priority="4069">
      <formula>IF(ISBLANK($H$3),0,SEARCH($H$3,$B209))</formula>
    </cfRule>
  </conditionalFormatting>
  <conditionalFormatting sqref="H209">
    <cfRule type="expression" dxfId="1271" priority="4070">
      <formula>IF(ISBLANK($H$3),0,SEARCH($H$3,#REF!))</formula>
    </cfRule>
  </conditionalFormatting>
  <conditionalFormatting sqref="A209:C209 E209:I209">
    <cfRule type="expression" dxfId="1270" priority="4071">
      <formula>IF(ISBLANK($H$3),0,SEARCH($H$3,$B209))</formula>
    </cfRule>
  </conditionalFormatting>
  <conditionalFormatting sqref="A209 H209">
    <cfRule type="expression" dxfId="1269" priority="4072">
      <formula>IF(ISBLANK($H$3),0,SEARCH($H$3,$B209))</formula>
    </cfRule>
  </conditionalFormatting>
  <conditionalFormatting sqref="A209 H209">
    <cfRule type="expression" dxfId="1268" priority="4073">
      <formula>IF(ISBLANK($H$3),0,SEARCH($H$3,$B209))</formula>
    </cfRule>
  </conditionalFormatting>
  <conditionalFormatting sqref="A209 C209 E209:H209">
    <cfRule type="expression" dxfId="1267" priority="4074">
      <formula>IF(ISBLANK($H$3),0,SEARCH($H$3,$B209))</formula>
    </cfRule>
  </conditionalFormatting>
  <conditionalFormatting sqref="A209 C209 E209:H209">
    <cfRule type="expression" dxfId="1266" priority="4075">
      <formula>IF(ISBLANK($H$3),0,SEARCH($H$3,$B209))</formula>
    </cfRule>
  </conditionalFormatting>
  <conditionalFormatting sqref="A209:C209 E209:J209">
    <cfRule type="expression" dxfId="1265" priority="4076">
      <formula>IF(ISBLANK($H$3),0,SEARCH($H$3,$B209))</formula>
    </cfRule>
  </conditionalFormatting>
  <conditionalFormatting sqref="A209">
    <cfRule type="expression" dxfId="1264" priority="4077">
      <formula>IF(ISBLANK($H$3),0,SEARCH($H$3,$B209))</formula>
    </cfRule>
  </conditionalFormatting>
  <conditionalFormatting sqref="A209">
    <cfRule type="expression" dxfId="1263" priority="4078">
      <formula>IF(ISBLANK($H$3),0,SEARCH($H$3,$B209))</formula>
    </cfRule>
  </conditionalFormatting>
  <conditionalFormatting sqref="A208 H208">
    <cfRule type="expression" dxfId="1262" priority="4079">
      <formula>IF(ISBLANK($H$3),0,SEARCH($H$3,$B208))</formula>
    </cfRule>
  </conditionalFormatting>
  <conditionalFormatting sqref="A208 H208">
    <cfRule type="expression" dxfId="1261" priority="4080">
      <formula>IF(ISBLANK($H$3),0,SEARCH($H$3,$B208))</formula>
    </cfRule>
  </conditionalFormatting>
  <conditionalFormatting sqref="A208 C208 E208:H208">
    <cfRule type="expression" dxfId="1260" priority="4081">
      <formula>IF(ISBLANK($H$3),0,SEARCH($H$3,$B208))</formula>
    </cfRule>
  </conditionalFormatting>
  <conditionalFormatting sqref="H208">
    <cfRule type="expression" dxfId="1259" priority="4082">
      <formula>IF(ISBLANK($H$3),0,SEARCH($H$3,$B208))</formula>
    </cfRule>
  </conditionalFormatting>
  <conditionalFormatting sqref="H208">
    <cfRule type="expression" dxfId="1258" priority="4083">
      <formula>IF(ISBLANK($H$3),0,SEARCH($H$3,$B208))</formula>
    </cfRule>
  </conditionalFormatting>
  <conditionalFormatting sqref="A208 C208 E208:H208">
    <cfRule type="expression" dxfId="1257" priority="4084">
      <formula>IF(ISBLANK($H$3),0,SEARCH($H$3,$B208))</formula>
    </cfRule>
  </conditionalFormatting>
  <conditionalFormatting sqref="A208:C208 E208:H208">
    <cfRule type="expression" dxfId="1256" priority="4085">
      <formula>IF(ISBLANK($H$3),0,SEARCH($H$3,$B208))</formula>
    </cfRule>
  </conditionalFormatting>
  <conditionalFormatting sqref="A208:C208 E208:J208">
    <cfRule type="expression" dxfId="1255" priority="4086">
      <formula>IF(ISBLANK($H$3),0,SEARCH($H$3,$B208))</formula>
    </cfRule>
  </conditionalFormatting>
  <conditionalFormatting sqref="A208 C208 E208:H208">
    <cfRule type="expression" dxfId="1254" priority="4087">
      <formula>IF(ISBLANK($H$3),0,SEARCH($H$3,$B208))</formula>
    </cfRule>
  </conditionalFormatting>
  <conditionalFormatting sqref="A208 C208 E208:H208">
    <cfRule type="expression" dxfId="1253" priority="4088">
      <formula>IF(ISBLANK($H$3),0,SEARCH($H$3,$B208))</formula>
    </cfRule>
  </conditionalFormatting>
  <conditionalFormatting sqref="E208 H208">
    <cfRule type="expression" dxfId="1252" priority="4089">
      <formula>IF(ISBLANK($H$3),0,SEARCH($H$3,$B208))</formula>
    </cfRule>
  </conditionalFormatting>
  <conditionalFormatting sqref="E208 H208">
    <cfRule type="expression" dxfId="1251" priority="4090">
      <formula>IF(ISBLANK($H$3),0,SEARCH($H$3,$B208))</formula>
    </cfRule>
  </conditionalFormatting>
  <conditionalFormatting sqref="H208">
    <cfRule type="expression" dxfId="1250" priority="4091">
      <formula>IF(ISBLANK($H$3),0,SEARCH($H$3,#REF!))</formula>
    </cfRule>
  </conditionalFormatting>
  <conditionalFormatting sqref="A207">
    <cfRule type="expression" dxfId="1249" priority="4092">
      <formula>IF(ISBLANK($H$3),0,SEARCH($H$3,$B207))</formula>
    </cfRule>
  </conditionalFormatting>
  <conditionalFormatting sqref="A207">
    <cfRule type="expression" dxfId="1248" priority="4093">
      <formula>IF(ISBLANK($H$3),0,SEARCH($H$3,$B207))</formula>
    </cfRule>
  </conditionalFormatting>
  <conditionalFormatting sqref="A207 E207 H207">
    <cfRule type="expression" dxfId="1247" priority="4094">
      <formula>IF(ISBLANK($H$3),0,SEARCH($H$3,$B207))</formula>
    </cfRule>
  </conditionalFormatting>
  <conditionalFormatting sqref="A207 E207 H207">
    <cfRule type="expression" dxfId="1246" priority="4095">
      <formula>IF(ISBLANK($H$3),0,SEARCH($H$3,$B207))</formula>
    </cfRule>
  </conditionalFormatting>
  <conditionalFormatting sqref="A207 C207 E207:H207">
    <cfRule type="expression" dxfId="1245" priority="4096">
      <formula>IF(ISBLANK($H$3),0,SEARCH($H$3,$B207))</formula>
    </cfRule>
  </conditionalFormatting>
  <conditionalFormatting sqref="A207 C207 E207:H207">
    <cfRule type="expression" dxfId="1244" priority="4097">
      <formula>IF(ISBLANK($H$3),0,SEARCH($H$3,$B207))</formula>
    </cfRule>
  </conditionalFormatting>
  <conditionalFormatting sqref="A207 H207">
    <cfRule type="expression" dxfId="1243" priority="4098">
      <formula>IF(ISBLANK($H$3),0,SEARCH($H$3,$B207))</formula>
    </cfRule>
  </conditionalFormatting>
  <conditionalFormatting sqref="A207 H207">
    <cfRule type="expression" dxfId="1242" priority="4099">
      <formula>IF(ISBLANK($H$3),0,SEARCH($H$3,$B207))</formula>
    </cfRule>
  </conditionalFormatting>
  <conditionalFormatting sqref="A207 C207 E207:H207">
    <cfRule type="expression" dxfId="1241" priority="4100">
      <formula>IF(ISBLANK($H$3),0,SEARCH($H$3,$B207))</formula>
    </cfRule>
  </conditionalFormatting>
  <conditionalFormatting sqref="A207:C207 E207:J207">
    <cfRule type="expression" dxfId="1240" priority="4101">
      <formula>IF(ISBLANK($H$3),0,SEARCH($H$3,$B207))</formula>
    </cfRule>
  </conditionalFormatting>
  <conditionalFormatting sqref="A207 C207 E207:H207">
    <cfRule type="expression" dxfId="1239" priority="4102">
      <formula>IF(ISBLANK($H$3),0,SEARCH($H$3,$B207))</formula>
    </cfRule>
  </conditionalFormatting>
  <conditionalFormatting sqref="A207:C207 E207:H207">
    <cfRule type="expression" dxfId="1238" priority="4103">
      <formula>IF(ISBLANK($H$3),0,SEARCH($H$3,$B207))</formula>
    </cfRule>
  </conditionalFormatting>
  <conditionalFormatting sqref="A206 H206">
    <cfRule type="expression" dxfId="1237" priority="4104">
      <formula>IF(ISBLANK($H$3),0,SEARCH($H$3,$B206))</formula>
    </cfRule>
  </conditionalFormatting>
  <conditionalFormatting sqref="A206 H206">
    <cfRule type="expression" dxfId="1236" priority="4105">
      <formula>IF(ISBLANK($H$3),0,SEARCH($H$3,$B206))</formula>
    </cfRule>
  </conditionalFormatting>
  <conditionalFormatting sqref="A206 C206 E206:H206">
    <cfRule type="expression" dxfId="1235" priority="4106">
      <formula>IF(ISBLANK($H$3),0,SEARCH($H$3,$B206))</formula>
    </cfRule>
  </conditionalFormatting>
  <conditionalFormatting sqref="A206 C206 E206:H206">
    <cfRule type="expression" dxfId="1234" priority="4107">
      <formula>IF(ISBLANK($H$3),0,SEARCH($H$3,$B206))</formula>
    </cfRule>
  </conditionalFormatting>
  <conditionalFormatting sqref="A206 C206 E206:H206">
    <cfRule type="expression" dxfId="1233" priority="4108">
      <formula>IF(ISBLANK($H$3),0,SEARCH($H$3,$B206))</formula>
    </cfRule>
  </conditionalFormatting>
  <conditionalFormatting sqref="A206 C206 E206:H206">
    <cfRule type="expression" dxfId="1232" priority="4109">
      <formula>IF(ISBLANK($H$3),0,SEARCH($H$3,$B206))</formula>
    </cfRule>
  </conditionalFormatting>
  <conditionalFormatting sqref="A206:C206 E206:I206">
    <cfRule type="expression" dxfId="1231" priority="4110">
      <formula>IF(ISBLANK($H$3),0,SEARCH($H$3,$B206))</formula>
    </cfRule>
  </conditionalFormatting>
  <conditionalFormatting sqref="A206:C206 E206:J206">
    <cfRule type="expression" dxfId="1230" priority="4111">
      <formula>IF(ISBLANK($H$3),0,SEARCH($H$3,$B206))</formula>
    </cfRule>
  </conditionalFormatting>
  <conditionalFormatting sqref="A206 E206:F206 H206">
    <cfRule type="expression" dxfId="1229" priority="4112">
      <formula>IF(ISBLANK($H$3),0,SEARCH($H$3,$B206))</formula>
    </cfRule>
  </conditionalFormatting>
  <conditionalFormatting sqref="A206 E206:F206 H206">
    <cfRule type="expression" dxfId="1228" priority="4113">
      <formula>IF(ISBLANK($H$3),0,SEARCH($H$3,$B206))</formula>
    </cfRule>
  </conditionalFormatting>
  <conditionalFormatting sqref="A205 C205 E205:L205">
    <cfRule type="expression" dxfId="1227" priority="4114">
      <formula>IF(ISBLANK($H$3),0,SEARCH($H$3,$B205))</formula>
    </cfRule>
  </conditionalFormatting>
  <conditionalFormatting sqref="A205 C205 E205:L205">
    <cfRule type="expression" dxfId="1226" priority="4115">
      <formula>IF(ISBLANK($H$3),0,SEARCH($H$3,$B205))</formula>
    </cfRule>
  </conditionalFormatting>
  <conditionalFormatting sqref="A205 C205 E205:L205">
    <cfRule type="expression" dxfId="1225" priority="4116">
      <formula>IF(ISBLANK($H$3),0,SEARCH($H$3,$B205))</formula>
    </cfRule>
  </conditionalFormatting>
  <conditionalFormatting sqref="A205 C205 E205:L205">
    <cfRule type="expression" dxfId="1224" priority="4117">
      <formula>IF(ISBLANK($H$3),0,SEARCH($H$3,$B205))</formula>
    </cfRule>
  </conditionalFormatting>
  <conditionalFormatting sqref="A205 C205 E205:I205">
    <cfRule type="expression" dxfId="1223" priority="4118">
      <formula>IF(ISBLANK($H$3),0,SEARCH($H$3,$B205))</formula>
    </cfRule>
  </conditionalFormatting>
  <conditionalFormatting sqref="A205:C205 E205:I205">
    <cfRule type="expression" dxfId="1222" priority="4119">
      <formula>IF(ISBLANK($H$3),0,SEARCH($H$3,$B205))</formula>
    </cfRule>
  </conditionalFormatting>
  <conditionalFormatting sqref="A205:C205 E205:L205">
    <cfRule type="expression" dxfId="1221" priority="4120">
      <formula>IF(ISBLANK($H$3),0,SEARCH($H$3,$B205))</formula>
    </cfRule>
  </conditionalFormatting>
  <conditionalFormatting sqref="A205:C205 E205:N205">
    <cfRule type="expression" dxfId="1220" priority="4121">
      <formula>IF(ISBLANK($H$3),0,SEARCH($H$3,$B205))</formula>
    </cfRule>
  </conditionalFormatting>
  <conditionalFormatting sqref="A205 H205">
    <cfRule type="expression" dxfId="1219" priority="4122">
      <formula>IF(ISBLANK($H$3),0,SEARCH($H$3,$B205))</formula>
    </cfRule>
  </conditionalFormatting>
  <conditionalFormatting sqref="A205 H205">
    <cfRule type="expression" dxfId="1218" priority="4123">
      <formula>IF(ISBLANK($H$3),0,SEARCH($H$3,$B205))</formula>
    </cfRule>
  </conditionalFormatting>
  <conditionalFormatting sqref="A205">
    <cfRule type="expression" dxfId="1217" priority="4124">
      <formula>IF(ISBLANK($H$3),0,SEARCH($H$3,$B205))</formula>
    </cfRule>
  </conditionalFormatting>
  <conditionalFormatting sqref="A205">
    <cfRule type="expression" dxfId="1216" priority="4125">
      <formula>IF(ISBLANK($H$3),0,SEARCH($H$3,$B205))</formula>
    </cfRule>
  </conditionalFormatting>
  <conditionalFormatting sqref="A204 H204">
    <cfRule type="expression" dxfId="1215" priority="4126">
      <formula>IF(ISBLANK($H$3),0,SEARCH($H$3,$B204))</formula>
    </cfRule>
  </conditionalFormatting>
  <conditionalFormatting sqref="A204 H204">
    <cfRule type="expression" dxfId="1214" priority="4127">
      <formula>IF(ISBLANK($H$3),0,SEARCH($H$3,$B204))</formula>
    </cfRule>
  </conditionalFormatting>
  <conditionalFormatting sqref="A204 C204 E204:H204">
    <cfRule type="expression" dxfId="1213" priority="4128">
      <formula>IF(ISBLANK($H$3),0,SEARCH($H$3,$B204))</formula>
    </cfRule>
  </conditionalFormatting>
  <conditionalFormatting sqref="A204 C204 E204:H204">
    <cfRule type="expression" dxfId="1212" priority="4129">
      <formula>IF(ISBLANK($H$3),0,SEARCH($H$3,$B204))</formula>
    </cfRule>
  </conditionalFormatting>
  <conditionalFormatting sqref="A204 C204 E204:H204">
    <cfRule type="expression" dxfId="1211" priority="4130">
      <formula>IF(ISBLANK($H$3),0,SEARCH($H$3,$B204))</formula>
    </cfRule>
  </conditionalFormatting>
  <conditionalFormatting sqref="A204">
    <cfRule type="expression" dxfId="1210" priority="4131">
      <formula>IF(ISBLANK($H$3),0,SEARCH($H$3,$B204))</formula>
    </cfRule>
  </conditionalFormatting>
  <conditionalFormatting sqref="A204">
    <cfRule type="expression" dxfId="1209" priority="4132">
      <formula>IF(ISBLANK($H$3),0,SEARCH($H$3,$B204))</formula>
    </cfRule>
  </conditionalFormatting>
  <conditionalFormatting sqref="A204">
    <cfRule type="expression" dxfId="1208" priority="4133">
      <formula>IF(ISBLANK($H$3),0,SEARCH($H$3,$B204))</formula>
    </cfRule>
  </conditionalFormatting>
  <conditionalFormatting sqref="A204">
    <cfRule type="expression" dxfId="1207" priority="4134">
      <formula>IF(ISBLANK($H$3),0,SEARCH($H$3,$B204))</formula>
    </cfRule>
  </conditionalFormatting>
  <conditionalFormatting sqref="A204 C204 E204:H204">
    <cfRule type="expression" dxfId="1206" priority="4135">
      <formula>IF(ISBLANK($H$3),0,SEARCH($H$3,$B204))</formula>
    </cfRule>
  </conditionalFormatting>
  <conditionalFormatting sqref="A204:C204 E204:H204">
    <cfRule type="expression" dxfId="1205" priority="4136">
      <formula>IF(ISBLANK($H$3),0,SEARCH($H$3,$B204))</formula>
    </cfRule>
  </conditionalFormatting>
  <conditionalFormatting sqref="A204:C204 E204:J204">
    <cfRule type="expression" dxfId="1204" priority="4137">
      <formula>IF(ISBLANK($H$3),0,SEARCH($H$3,$B204))</formula>
    </cfRule>
  </conditionalFormatting>
  <conditionalFormatting sqref="A203 C203 E203:H203">
    <cfRule type="expression" dxfId="1203" priority="4138">
      <formula>IF(ISBLANK($H$3),0,SEARCH($H$3,$B203))</formula>
    </cfRule>
  </conditionalFormatting>
  <conditionalFormatting sqref="A203 C203 E203:H203">
    <cfRule type="expression" dxfId="1202" priority="4139">
      <formula>IF(ISBLANK($H$3),0,SEARCH($H$3,$B203))</formula>
    </cfRule>
  </conditionalFormatting>
  <conditionalFormatting sqref="A203 C203 E203:H203">
    <cfRule type="expression" dxfId="1201" priority="4140">
      <formula>IF(ISBLANK($H$3),0,SEARCH($H$3,$B203))</formula>
    </cfRule>
  </conditionalFormatting>
  <conditionalFormatting sqref="A203">
    <cfRule type="expression" dxfId="1200" priority="4141">
      <formula>IF(ISBLANK($H$3),0,SEARCH($H$3,$B203))</formula>
    </cfRule>
  </conditionalFormatting>
  <conditionalFormatting sqref="A203">
    <cfRule type="expression" dxfId="1199" priority="4142">
      <formula>IF(ISBLANK($H$3),0,SEARCH($H$3,$B203))</formula>
    </cfRule>
  </conditionalFormatting>
  <conditionalFormatting sqref="A203 H203">
    <cfRule type="expression" dxfId="1198" priority="4143">
      <formula>IF(ISBLANK($H$3),0,SEARCH($H$3,$B203))</formula>
    </cfRule>
  </conditionalFormatting>
  <conditionalFormatting sqref="A203 H203">
    <cfRule type="expression" dxfId="1197" priority="4144">
      <formula>IF(ISBLANK($H$3),0,SEARCH($H$3,$B203))</formula>
    </cfRule>
  </conditionalFormatting>
  <conditionalFormatting sqref="A203:C203 E203:H203">
    <cfRule type="expression" dxfId="1196" priority="4145">
      <formula>IF(ISBLANK($H$3),0,SEARCH($H$3,$B203))</formula>
    </cfRule>
  </conditionalFormatting>
  <conditionalFormatting sqref="A203:C203 E203:J203">
    <cfRule type="expression" dxfId="1195" priority="4146">
      <formula>IF(ISBLANK($H$3),0,SEARCH($H$3,$B203))</formula>
    </cfRule>
  </conditionalFormatting>
  <conditionalFormatting sqref="A203 C203 E203:H203">
    <cfRule type="expression" dxfId="1194" priority="4147">
      <formula>IF(ISBLANK($H$3),0,SEARCH($H$3,$B203))</formula>
    </cfRule>
  </conditionalFormatting>
  <conditionalFormatting sqref="A203">
    <cfRule type="expression" dxfId="1193" priority="4148">
      <formula>IF(ISBLANK($H$3),0,SEARCH($H$3,$B203))</formula>
    </cfRule>
  </conditionalFormatting>
  <conditionalFormatting sqref="A203">
    <cfRule type="expression" dxfId="1192" priority="4149">
      <formula>IF(ISBLANK($H$3),0,SEARCH($H$3,$B203))</formula>
    </cfRule>
  </conditionalFormatting>
  <conditionalFormatting sqref="A202 H202">
    <cfRule type="expression" dxfId="1191" priority="4150">
      <formula>IF(ISBLANK($H$3),0,SEARCH($H$3,$B202))</formula>
    </cfRule>
  </conditionalFormatting>
  <conditionalFormatting sqref="A202 H202">
    <cfRule type="expression" dxfId="1190" priority="4151">
      <formula>IF(ISBLANK($H$3),0,SEARCH($H$3,$B202))</formula>
    </cfRule>
  </conditionalFormatting>
  <conditionalFormatting sqref="A202 F202:H202">
    <cfRule type="expression" dxfId="1189" priority="4152">
      <formula>IF(ISBLANK($H$3),0,SEARCH($H$3,$B202))</formula>
    </cfRule>
  </conditionalFormatting>
  <conditionalFormatting sqref="A202 F202:H202">
    <cfRule type="expression" dxfId="1188" priority="4153">
      <formula>IF(ISBLANK($H$3),0,SEARCH($H$3,$B202))</formula>
    </cfRule>
  </conditionalFormatting>
  <conditionalFormatting sqref="A202:C202 E202:J202">
    <cfRule type="expression" dxfId="1187" priority="4154">
      <formula>IF(ISBLANK($H$3),0,SEARCH($H$3,$B202))</formula>
    </cfRule>
  </conditionalFormatting>
  <conditionalFormatting sqref="A202 C202 E202:I202">
    <cfRule type="expression" dxfId="1186" priority="4155">
      <formula>IF(ISBLANK($H$3),0,SEARCH($H$3,$B202))</formula>
    </cfRule>
  </conditionalFormatting>
  <conditionalFormatting sqref="A202 C202 E202:I202">
    <cfRule type="expression" dxfId="1185" priority="4156">
      <formula>IF(ISBLANK($H$3),0,SEARCH($H$3,$B202))</formula>
    </cfRule>
  </conditionalFormatting>
  <conditionalFormatting sqref="A202 F202:I202">
    <cfRule type="expression" dxfId="1184" priority="4157">
      <formula>IF(ISBLANK($H$3),0,SEARCH($H$3,$B202))</formula>
    </cfRule>
  </conditionalFormatting>
  <conditionalFormatting sqref="A202 F202:I202">
    <cfRule type="expression" dxfId="1183" priority="4158">
      <formula>IF(ISBLANK($H$3),0,SEARCH($H$3,$B202))</formula>
    </cfRule>
  </conditionalFormatting>
  <conditionalFormatting sqref="A202 C202 E202:I202">
    <cfRule type="expression" dxfId="1182" priority="4159">
      <formula>IF(ISBLANK($H$3),0,SEARCH($H$3,$B202))</formula>
    </cfRule>
  </conditionalFormatting>
  <conditionalFormatting sqref="H202">
    <cfRule type="expression" dxfId="1181" priority="4160">
      <formula>IF(ISBLANK($H$3),0,SEARCH($H$3,#REF!))</formula>
    </cfRule>
  </conditionalFormatting>
  <conditionalFormatting sqref="H202">
    <cfRule type="expression" dxfId="1180" priority="4161">
      <formula>IF(ISBLANK($H$3),0,SEARCH($H$3,#REF!))</formula>
    </cfRule>
  </conditionalFormatting>
  <conditionalFormatting sqref="A202 C202 E202:I202">
    <cfRule type="expression" dxfId="1179" priority="4162">
      <formula>IF(ISBLANK($H$3),0,SEARCH($H$3,$B202))</formula>
    </cfRule>
  </conditionalFormatting>
  <conditionalFormatting sqref="A202:C202 E202:J202">
    <cfRule type="expression" dxfId="1178" priority="4163">
      <formula>IF(ISBLANK($H$3),0,SEARCH($H$3,$B202))</formula>
    </cfRule>
  </conditionalFormatting>
  <conditionalFormatting sqref="A201 C201 E201:H201">
    <cfRule type="expression" dxfId="1177" priority="4164">
      <formula>IF(ISBLANK($H$3),0,SEARCH($H$3,$B201))</formula>
    </cfRule>
  </conditionalFormatting>
  <conditionalFormatting sqref="G201:H201">
    <cfRule type="expression" dxfId="1176" priority="4165">
      <formula>IF(ISBLANK($H$3),0,SEARCH($H$3,#REF!))</formula>
    </cfRule>
  </conditionalFormatting>
  <conditionalFormatting sqref="G201:H201">
    <cfRule type="expression" dxfId="1175" priority="4166">
      <formula>IF(ISBLANK($H$3),0,SEARCH($H$3,#REF!))</formula>
    </cfRule>
  </conditionalFormatting>
  <conditionalFormatting sqref="G201:H201">
    <cfRule type="expression" dxfId="1174" priority="4167">
      <formula>IF(ISBLANK($H$3),0,SEARCH($H$3,#REF!))</formula>
    </cfRule>
  </conditionalFormatting>
  <conditionalFormatting sqref="G201:H201">
    <cfRule type="expression" dxfId="1173" priority="4168">
      <formula>IF(ISBLANK($H$3),0,SEARCH($H$3,#REF!))</formula>
    </cfRule>
  </conditionalFormatting>
  <conditionalFormatting sqref="G201:H201">
    <cfRule type="expression" dxfId="1172" priority="4169">
      <formula>IF(ISBLANK($H$3),0,SEARCH($H$3,#REF!))</formula>
    </cfRule>
  </conditionalFormatting>
  <conditionalFormatting sqref="G201:H201">
    <cfRule type="expression" dxfId="1171" priority="4170">
      <formula>IF(ISBLANK($H$3),0,SEARCH($H$3,#REF!))</formula>
    </cfRule>
  </conditionalFormatting>
  <conditionalFormatting sqref="A201:C201 E201:H201">
    <cfRule type="expression" dxfId="1170" priority="4171">
      <formula>IF(ISBLANK($H$3),0,SEARCH($H$3,$B201))</formula>
    </cfRule>
  </conditionalFormatting>
  <conditionalFormatting sqref="A201 C201 E201:I201">
    <cfRule type="expression" dxfId="1169" priority="4172">
      <formula>IF(ISBLANK($H$3),0,SEARCH($H$3,$B201))</formula>
    </cfRule>
  </conditionalFormatting>
  <conditionalFormatting sqref="A201:C201 E201:I201">
    <cfRule type="expression" dxfId="1168" priority="4173">
      <formula>IF(ISBLANK($H$3),0,SEARCH($H$3,$B201))</formula>
    </cfRule>
  </conditionalFormatting>
  <conditionalFormatting sqref="A201 C201 E201:I201">
    <cfRule type="expression" dxfId="1167" priority="4174">
      <formula>IF(ISBLANK($H$3),0,SEARCH($H$3,$B201))</formula>
    </cfRule>
  </conditionalFormatting>
  <conditionalFormatting sqref="A201 F201:H201">
    <cfRule type="expression" dxfId="1166" priority="4175">
      <formula>IF(ISBLANK($H$3),0,SEARCH($H$3,$B201))</formula>
    </cfRule>
  </conditionalFormatting>
  <conditionalFormatting sqref="A201 F201:H201">
    <cfRule type="expression" dxfId="1165" priority="4176">
      <formula>IF(ISBLANK($H$3),0,SEARCH($H$3,$B201))</formula>
    </cfRule>
  </conditionalFormatting>
  <conditionalFormatting sqref="A201:C201 E201:I201">
    <cfRule type="expression" dxfId="1164" priority="4177">
      <formula>IF(ISBLANK($H$3),0,SEARCH($H$3,$B201))</formula>
    </cfRule>
  </conditionalFormatting>
  <conditionalFormatting sqref="I201:J201">
    <cfRule type="expression" dxfId="1163" priority="4178">
      <formula>IF(ISBLANK($H$3),0,SEARCH($H$3,#REF!))</formula>
    </cfRule>
  </conditionalFormatting>
  <conditionalFormatting sqref="I201:J201">
    <cfRule type="expression" dxfId="1162" priority="4179">
      <formula>IF(ISBLANK($H$3),0,SEARCH($H$3,#REF!))</formula>
    </cfRule>
  </conditionalFormatting>
  <conditionalFormatting sqref="A201:C201 E201:J201">
    <cfRule type="expression" dxfId="1161" priority="4180">
      <formula>IF(ISBLANK($H$3),0,SEARCH($H$3,$B201))</formula>
    </cfRule>
  </conditionalFormatting>
  <conditionalFormatting sqref="A201 C201 E201:I201">
    <cfRule type="expression" dxfId="1160" priority="4181">
      <formula>IF(ISBLANK($H$3),0,SEARCH($H$3,$B201))</formula>
    </cfRule>
  </conditionalFormatting>
  <conditionalFormatting sqref="A201 C201 E201:I201">
    <cfRule type="expression" dxfId="1159" priority="4182">
      <formula>IF(ISBLANK($H$3),0,SEARCH($H$3,$B201))</formula>
    </cfRule>
  </conditionalFormatting>
  <conditionalFormatting sqref="H201">
    <cfRule type="expression" dxfId="1158" priority="4183">
      <formula>IF(ISBLANK($H$3),0,SEARCH($H$3,#REF!))</formula>
    </cfRule>
  </conditionalFormatting>
  <conditionalFormatting sqref="A201:C201 E201:J201">
    <cfRule type="expression" dxfId="1157" priority="4184">
      <formula>IF(ISBLANK($H$3),0,SEARCH($H$3,$B201))</formula>
    </cfRule>
  </conditionalFormatting>
  <conditionalFormatting sqref="A200 C200 E200:H200">
    <cfRule type="expression" dxfId="1156" priority="4185">
      <formula>IF(ISBLANK($H$3),0,SEARCH($H$3,$B200))</formula>
    </cfRule>
  </conditionalFormatting>
  <conditionalFormatting sqref="A200 C200 E200:H200">
    <cfRule type="expression" dxfId="1155" priority="4186">
      <formula>IF(ISBLANK($H$3),0,SEARCH($H$3,$B200))</formula>
    </cfRule>
  </conditionalFormatting>
  <conditionalFormatting sqref="A200 C200 E200:H200">
    <cfRule type="expression" dxfId="1154" priority="4187">
      <formula>IF(ISBLANK($H$3),0,SEARCH($H$3,$B200))</formula>
    </cfRule>
  </conditionalFormatting>
  <conditionalFormatting sqref="A200 H200">
    <cfRule type="expression" dxfId="1153" priority="4188">
      <formula>IF(ISBLANK($H$3),0,SEARCH($H$3,$B200))</formula>
    </cfRule>
  </conditionalFormatting>
  <conditionalFormatting sqref="A200 H200">
    <cfRule type="expression" dxfId="1152" priority="4189">
      <formula>IF(ISBLANK($H$3),0,SEARCH($H$3,$B200))</formula>
    </cfRule>
  </conditionalFormatting>
  <conditionalFormatting sqref="A200 H200">
    <cfRule type="expression" dxfId="1151" priority="4190">
      <formula>IF(ISBLANK($H$3),0,SEARCH($H$3,$B200))</formula>
    </cfRule>
  </conditionalFormatting>
  <conditionalFormatting sqref="A200 H200">
    <cfRule type="expression" dxfId="1150" priority="4191">
      <formula>IF(ISBLANK($H$3),0,SEARCH($H$3,$B200))</formula>
    </cfRule>
  </conditionalFormatting>
  <conditionalFormatting sqref="A200 C200 E200:H200">
    <cfRule type="expression" dxfId="1149" priority="4192">
      <formula>IF(ISBLANK($H$3),0,SEARCH($H$3,$B200))</formula>
    </cfRule>
  </conditionalFormatting>
  <conditionalFormatting sqref="A200:C200 E200:J200">
    <cfRule type="expression" dxfId="1148" priority="4193">
      <formula>IF(ISBLANK($H$3),0,SEARCH($H$3,$B200))</formula>
    </cfRule>
  </conditionalFormatting>
  <conditionalFormatting sqref="A200:C200 E200:H200">
    <cfRule type="expression" dxfId="1147" priority="4194">
      <formula>IF(ISBLANK($H$3),0,SEARCH($H$3,$B200))</formula>
    </cfRule>
  </conditionalFormatting>
  <conditionalFormatting sqref="A200">
    <cfRule type="expression" dxfId="1146" priority="4195">
      <formula>IF(ISBLANK($H$3),0,SEARCH($H$3,$B200))</formula>
    </cfRule>
  </conditionalFormatting>
  <conditionalFormatting sqref="A200">
    <cfRule type="expression" dxfId="1145" priority="4196">
      <formula>IF(ISBLANK($H$3),0,SEARCH($H$3,$B200))</formula>
    </cfRule>
  </conditionalFormatting>
  <conditionalFormatting sqref="A199 H199">
    <cfRule type="expression" dxfId="1144" priority="4197">
      <formula>IF(ISBLANK($H$3),0,SEARCH($H$3,$B199))</formula>
    </cfRule>
  </conditionalFormatting>
  <conditionalFormatting sqref="A199 H199">
    <cfRule type="expression" dxfId="1143" priority="4198">
      <formula>IF(ISBLANK($H$3),0,SEARCH($H$3,$B199))</formula>
    </cfRule>
  </conditionalFormatting>
  <conditionalFormatting sqref="A199 H199">
    <cfRule type="expression" dxfId="1142" priority="4199">
      <formula>IF(ISBLANK($H$3),0,SEARCH($H$3,$B199))</formula>
    </cfRule>
  </conditionalFormatting>
  <conditionalFormatting sqref="A199 H199">
    <cfRule type="expression" dxfId="1141" priority="4200">
      <formula>IF(ISBLANK($H$3),0,SEARCH($H$3,$B199))</formula>
    </cfRule>
  </conditionalFormatting>
  <conditionalFormatting sqref="A199 H199">
    <cfRule type="expression" dxfId="1140" priority="4201">
      <formula>IF(ISBLANK($H$3),0,SEARCH($H$3,$B199))</formula>
    </cfRule>
  </conditionalFormatting>
  <conditionalFormatting sqref="A199 H199">
    <cfRule type="expression" dxfId="1139" priority="4202">
      <formula>IF(ISBLANK($H$3),0,SEARCH($H$3,$B199))</formula>
    </cfRule>
  </conditionalFormatting>
  <conditionalFormatting sqref="H199">
    <cfRule type="expression" dxfId="1138" priority="4203">
      <formula>IF(ISBLANK($H$3),0,SEARCH($H$3,#REF!))</formula>
    </cfRule>
  </conditionalFormatting>
  <conditionalFormatting sqref="A199 C199 E199:H199">
    <cfRule type="expression" dxfId="1137" priority="4204">
      <formula>IF(ISBLANK($H$3),0,SEARCH($H$3,$B199))</formula>
    </cfRule>
  </conditionalFormatting>
  <conditionalFormatting sqref="A199 C199 E199:H199">
    <cfRule type="expression" dxfId="1136" priority="4205">
      <formula>IF(ISBLANK($H$3),0,SEARCH($H$3,$B199))</formula>
    </cfRule>
  </conditionalFormatting>
  <conditionalFormatting sqref="A199 C199 E199:H199">
    <cfRule type="expression" dxfId="1135" priority="4206">
      <formula>IF(ISBLANK($H$3),0,SEARCH($H$3,$B199))</formula>
    </cfRule>
  </conditionalFormatting>
  <conditionalFormatting sqref="A199:C199 E199:J199">
    <cfRule type="expression" dxfId="1134" priority="4207">
      <formula>IF(ISBLANK($H$3),0,SEARCH($H$3,$B199))</formula>
    </cfRule>
  </conditionalFormatting>
  <conditionalFormatting sqref="A199 C199 E199:H199">
    <cfRule type="expression" dxfId="1133" priority="4208">
      <formula>IF(ISBLANK($H$3),0,SEARCH($H$3,$B199))</formula>
    </cfRule>
  </conditionalFormatting>
  <conditionalFormatting sqref="A199:C199 E199:H199">
    <cfRule type="expression" dxfId="1132" priority="4209">
      <formula>IF(ISBLANK($H$3),0,SEARCH($H$3,$B199))</formula>
    </cfRule>
  </conditionalFormatting>
  <conditionalFormatting sqref="A198 H198">
    <cfRule type="expression" dxfId="1131" priority="4210">
      <formula>IF(ISBLANK($H$3),0,SEARCH($H$3,$B198))</formula>
    </cfRule>
  </conditionalFormatting>
  <conditionalFormatting sqref="A198 H198">
    <cfRule type="expression" dxfId="1130" priority="4211">
      <formula>IF(ISBLANK($H$3),0,SEARCH($H$3,$B198))</formula>
    </cfRule>
  </conditionalFormatting>
  <conditionalFormatting sqref="A198 G198:H198">
    <cfRule type="expression" dxfId="1129" priority="4212">
      <formula>IF(ISBLANK($H$3),0,SEARCH($H$3,$B198))</formula>
    </cfRule>
  </conditionalFormatting>
  <conditionalFormatting sqref="A198 G198:H198">
    <cfRule type="expression" dxfId="1128" priority="4213">
      <formula>IF(ISBLANK($H$3),0,SEARCH($H$3,$B198))</formula>
    </cfRule>
  </conditionalFormatting>
  <conditionalFormatting sqref="A198 C198 E198:H198">
    <cfRule type="expression" dxfId="1127" priority="4214">
      <formula>IF(ISBLANK($H$3),0,SEARCH($H$3,$B198))</formula>
    </cfRule>
  </conditionalFormatting>
  <conditionalFormatting sqref="A198 C198 E198:H198">
    <cfRule type="expression" dxfId="1126" priority="4215">
      <formula>IF(ISBLANK($H$3),0,SEARCH($H$3,$B198))</formula>
    </cfRule>
  </conditionalFormatting>
  <conditionalFormatting sqref="A198 C198 E198:H198">
    <cfRule type="expression" dxfId="1125" priority="4216">
      <formula>IF(ISBLANK($H$3),0,SEARCH($H$3,$B198))</formula>
    </cfRule>
  </conditionalFormatting>
  <conditionalFormatting sqref="A198:C198 E198:J198">
    <cfRule type="expression" dxfId="1124" priority="4217">
      <formula>IF(ISBLANK($H$3),0,SEARCH($H$3,$B198))</formula>
    </cfRule>
  </conditionalFormatting>
  <conditionalFormatting sqref="A198 C198 E198:H198">
    <cfRule type="expression" dxfId="1123" priority="4218">
      <formula>IF(ISBLANK($H$3),0,SEARCH($H$3,$B198))</formula>
    </cfRule>
  </conditionalFormatting>
  <conditionalFormatting sqref="A198:C198 E198:H198">
    <cfRule type="expression" dxfId="1122" priority="4219">
      <formula>IF(ISBLANK($H$3),0,SEARCH($H$3,$B198))</formula>
    </cfRule>
  </conditionalFormatting>
  <conditionalFormatting sqref="A198">
    <cfRule type="expression" dxfId="1121" priority="4220">
      <formula>IF(ISBLANK($H$3),0,SEARCH($H$3,$B198))</formula>
    </cfRule>
  </conditionalFormatting>
  <conditionalFormatting sqref="A198">
    <cfRule type="expression" dxfId="1120" priority="4221">
      <formula>IF(ISBLANK($H$3),0,SEARCH($H$3,$B198))</formula>
    </cfRule>
  </conditionalFormatting>
  <conditionalFormatting sqref="H197">
    <cfRule type="expression" dxfId="1119" priority="4222">
      <formula>IF(ISBLANK($H$3),0,SEARCH($H$3,#REF!))</formula>
    </cfRule>
  </conditionalFormatting>
  <conditionalFormatting sqref="H197">
    <cfRule type="expression" dxfId="1118" priority="4223">
      <formula>IF(ISBLANK($H$3),0,SEARCH($H$3,#REF!))</formula>
    </cfRule>
  </conditionalFormatting>
  <conditionalFormatting sqref="A197 H197">
    <cfRule type="expression" dxfId="1117" priority="4224">
      <formula>IF(ISBLANK($H$3),0,SEARCH($H$3,$B197))</formula>
    </cfRule>
  </conditionalFormatting>
  <conditionalFormatting sqref="A197 H197">
    <cfRule type="expression" dxfId="1116" priority="4225">
      <formula>IF(ISBLANK($H$3),0,SEARCH($H$3,$B197))</formula>
    </cfRule>
  </conditionalFormatting>
  <conditionalFormatting sqref="A197 C197 E197:H197">
    <cfRule type="expression" dxfId="1115" priority="4226">
      <formula>IF(ISBLANK($H$3),0,SEARCH($H$3,$B197))</formula>
    </cfRule>
  </conditionalFormatting>
  <conditionalFormatting sqref="A197 C197 E197:H197">
    <cfRule type="expression" dxfId="1114" priority="4227">
      <formula>IF(ISBLANK($H$3),0,SEARCH($H$3,$B197))</formula>
    </cfRule>
  </conditionalFormatting>
  <conditionalFormatting sqref="A197 C197 E197:H197">
    <cfRule type="expression" dxfId="1113" priority="4228">
      <formula>IF(ISBLANK($H$3),0,SEARCH($H$3,$B197))</formula>
    </cfRule>
  </conditionalFormatting>
  <conditionalFormatting sqref="A197 C197 E197:H197">
    <cfRule type="expression" dxfId="1112" priority="4229">
      <formula>IF(ISBLANK($H$3),0,SEARCH($H$3,$B197))</formula>
    </cfRule>
  </conditionalFormatting>
  <conditionalFormatting sqref="A197:C197 E197:H197">
    <cfRule type="expression" dxfId="1111" priority="4230">
      <formula>IF(ISBLANK($H$3),0,SEARCH($H$3,$B197))</formula>
    </cfRule>
  </conditionalFormatting>
  <conditionalFormatting sqref="A197:C197 E197:J197">
    <cfRule type="expression" dxfId="1110" priority="4231">
      <formula>IF(ISBLANK($H$3),0,SEARCH($H$3,$B197))</formula>
    </cfRule>
  </conditionalFormatting>
  <conditionalFormatting sqref="A197 H197">
    <cfRule type="expression" dxfId="1109" priority="4232">
      <formula>IF(ISBLANK($H$3),0,SEARCH($H$3,$B197))</formula>
    </cfRule>
  </conditionalFormatting>
  <conditionalFormatting sqref="A197 H197">
    <cfRule type="expression" dxfId="1108" priority="4233">
      <formula>IF(ISBLANK($H$3),0,SEARCH($H$3,$B197))</formula>
    </cfRule>
  </conditionalFormatting>
  <conditionalFormatting sqref="A197 H197">
    <cfRule type="expression" dxfId="1107" priority="4234">
      <formula>IF(ISBLANK($H$3),0,SEARCH($H$3,$B197))</formula>
    </cfRule>
  </conditionalFormatting>
  <conditionalFormatting sqref="A197 H197">
    <cfRule type="expression" dxfId="1106" priority="4235">
      <formula>IF(ISBLANK($H$3),0,SEARCH($H$3,$B197))</formula>
    </cfRule>
  </conditionalFormatting>
  <conditionalFormatting sqref="A196 H196">
    <cfRule type="expression" dxfId="1105" priority="4236">
      <formula>IF(ISBLANK($H$3),0,SEARCH($H$3,$B196))</formula>
    </cfRule>
  </conditionalFormatting>
  <conditionalFormatting sqref="A196 H196">
    <cfRule type="expression" dxfId="1104" priority="4237">
      <formula>IF(ISBLANK($H$3),0,SEARCH($H$3,$B196))</formula>
    </cfRule>
  </conditionalFormatting>
  <conditionalFormatting sqref="A196 C196 E196:H196">
    <cfRule type="expression" dxfId="1103" priority="4238">
      <formula>IF(ISBLANK($H$3),0,SEARCH($H$3,$B196))</formula>
    </cfRule>
  </conditionalFormatting>
  <conditionalFormatting sqref="A196 C196 E196:H196">
    <cfRule type="expression" dxfId="1102" priority="4239">
      <formula>IF(ISBLANK($H$3),0,SEARCH($H$3,$B196))</formula>
    </cfRule>
  </conditionalFormatting>
  <conditionalFormatting sqref="A196 C196 E196:H196">
    <cfRule type="expression" dxfId="1101" priority="4240">
      <formula>IF(ISBLANK($H$3),0,SEARCH($H$3,$B196))</formula>
    </cfRule>
  </conditionalFormatting>
  <conditionalFormatting sqref="A196:C196 E196:H196">
    <cfRule type="expression" dxfId="1100" priority="4241">
      <formula>IF(ISBLANK($H$3),0,SEARCH($H$3,$B196))</formula>
    </cfRule>
  </conditionalFormatting>
  <conditionalFormatting sqref="A196 C196 E196:H196">
    <cfRule type="expression" dxfId="1099" priority="4242">
      <formula>IF(ISBLANK($H$3),0,SEARCH($H$3,$B196))</formula>
    </cfRule>
  </conditionalFormatting>
  <conditionalFormatting sqref="A196:C196 E196:J196">
    <cfRule type="expression" dxfId="1098" priority="4243">
      <formula>IF(ISBLANK($H$3),0,SEARCH($H$3,$B196))</formula>
    </cfRule>
  </conditionalFormatting>
  <conditionalFormatting sqref="A196 H196">
    <cfRule type="expression" dxfId="1097" priority="4244">
      <formula>IF(ISBLANK($H$3),0,SEARCH($H$3,$B196))</formula>
    </cfRule>
  </conditionalFormatting>
  <conditionalFormatting sqref="A196 H196">
    <cfRule type="expression" dxfId="1096" priority="4245">
      <formula>IF(ISBLANK($H$3),0,SEARCH($H$3,$B196))</formula>
    </cfRule>
  </conditionalFormatting>
  <conditionalFormatting sqref="H196">
    <cfRule type="expression" dxfId="1095" priority="4246">
      <formula>IF(ISBLANK($H$3),0,SEARCH($H$3,#REF!))</formula>
    </cfRule>
  </conditionalFormatting>
  <conditionalFormatting sqref="A196 H196">
    <cfRule type="expression" dxfId="1094" priority="4247">
      <formula>IF(ISBLANK($H$3),0,SEARCH($H$3,$B196))</formula>
    </cfRule>
  </conditionalFormatting>
  <conditionalFormatting sqref="A196 H196">
    <cfRule type="expression" dxfId="1093" priority="4248">
      <formula>IF(ISBLANK($H$3),0,SEARCH($H$3,$B196))</formula>
    </cfRule>
  </conditionalFormatting>
  <conditionalFormatting sqref="A195 C195 E195:H195">
    <cfRule type="expression" dxfId="1092" priority="4249">
      <formula>IF(ISBLANK($H$3),0,SEARCH($H$3,$B195))</formula>
    </cfRule>
  </conditionalFormatting>
  <conditionalFormatting sqref="A195:C195 E195:H195">
    <cfRule type="expression" dxfId="1091" priority="4250">
      <formula>IF(ISBLANK($H$3),0,SEARCH($H$3,$B195))</formula>
    </cfRule>
  </conditionalFormatting>
  <conditionalFormatting sqref="A195 C195 E195:H195">
    <cfRule type="expression" dxfId="1090" priority="4251">
      <formula>IF(ISBLANK($H$3),0,SEARCH($H$3,$B195))</formula>
    </cfRule>
  </conditionalFormatting>
  <conditionalFormatting sqref="A195:C195 E195:J195">
    <cfRule type="expression" dxfId="1089" priority="4252">
      <formula>IF(ISBLANK($H$3),0,SEARCH($H$3,$B195))</formula>
    </cfRule>
  </conditionalFormatting>
  <conditionalFormatting sqref="A195 C195 E195:H195">
    <cfRule type="expression" dxfId="1088" priority="4253">
      <formula>IF(ISBLANK($H$3),0,SEARCH($H$3,$B195))</formula>
    </cfRule>
  </conditionalFormatting>
  <conditionalFormatting sqref="A195 C195 E195:H195">
    <cfRule type="expression" dxfId="1087" priority="4254">
      <formula>IF(ISBLANK($H$3),0,SEARCH($H$3,$B195))</formula>
    </cfRule>
  </conditionalFormatting>
  <conditionalFormatting sqref="A195 H195">
    <cfRule type="expression" dxfId="1086" priority="4255">
      <formula>IF(ISBLANK($H$3),0,SEARCH($H$3,$B195))</formula>
    </cfRule>
  </conditionalFormatting>
  <conditionalFormatting sqref="A195 H195">
    <cfRule type="expression" dxfId="1085" priority="4256">
      <formula>IF(ISBLANK($H$3),0,SEARCH($H$3,$B195))</formula>
    </cfRule>
  </conditionalFormatting>
  <conditionalFormatting sqref="A195">
    <cfRule type="expression" dxfId="1084" priority="4257">
      <formula>IF(ISBLANK($H$3),0,SEARCH($H$3,$B195))</formula>
    </cfRule>
  </conditionalFormatting>
  <conditionalFormatting sqref="A195">
    <cfRule type="expression" dxfId="1083" priority="4258">
      <formula>IF(ISBLANK($H$3),0,SEARCH($H$3,$B195))</formula>
    </cfRule>
  </conditionalFormatting>
  <conditionalFormatting sqref="A195 H195">
    <cfRule type="expression" dxfId="1082" priority="4259">
      <formula>IF(ISBLANK($H$3),0,SEARCH($H$3,$B195))</formula>
    </cfRule>
  </conditionalFormatting>
  <conditionalFormatting sqref="A195 H195">
    <cfRule type="expression" dxfId="1081" priority="4260">
      <formula>IF(ISBLANK($H$3),0,SEARCH($H$3,$B195))</formula>
    </cfRule>
  </conditionalFormatting>
  <conditionalFormatting sqref="A194 C194 E194:H194">
    <cfRule type="expression" dxfId="1080" priority="4261">
      <formula>IF(ISBLANK($H$3),0,SEARCH($H$3,$B194))</formula>
    </cfRule>
  </conditionalFormatting>
  <conditionalFormatting sqref="A194 C194 E194:H194">
    <cfRule type="expression" dxfId="1079" priority="4262">
      <formula>IF(ISBLANK($H$3),0,SEARCH($H$3,$B194))</formula>
    </cfRule>
  </conditionalFormatting>
  <conditionalFormatting sqref="A194 H194">
    <cfRule type="expression" dxfId="1078" priority="4263">
      <formula>IF(ISBLANK($H$3),0,SEARCH($H$3,$B194))</formula>
    </cfRule>
  </conditionalFormatting>
  <conditionalFormatting sqref="A194 H194">
    <cfRule type="expression" dxfId="1077" priority="4264">
      <formula>IF(ISBLANK($H$3),0,SEARCH($H$3,$B194))</formula>
    </cfRule>
  </conditionalFormatting>
  <conditionalFormatting sqref="A194 E194 H194">
    <cfRule type="expression" dxfId="1076" priority="4265">
      <formula>IF(ISBLANK($H$3),0,SEARCH($H$3,$B194))</formula>
    </cfRule>
  </conditionalFormatting>
  <conditionalFormatting sqref="A194 E194 H194">
    <cfRule type="expression" dxfId="1075" priority="4266">
      <formula>IF(ISBLANK($H$3),0,SEARCH($H$3,$B194))</formula>
    </cfRule>
  </conditionalFormatting>
  <conditionalFormatting sqref="A194">
    <cfRule type="expression" dxfId="1074" priority="4267">
      <formula>IF(ISBLANK($H$3),0,SEARCH($H$3,$B194))</formula>
    </cfRule>
  </conditionalFormatting>
  <conditionalFormatting sqref="A194">
    <cfRule type="expression" dxfId="1073" priority="4268">
      <formula>IF(ISBLANK($H$3),0,SEARCH($H$3,$B194))</formula>
    </cfRule>
  </conditionalFormatting>
  <conditionalFormatting sqref="A194 E194:F194 H194">
    <cfRule type="expression" dxfId="1072" priority="4269">
      <formula>IF(ISBLANK($H$3),0,SEARCH($H$3,$B194))</formula>
    </cfRule>
  </conditionalFormatting>
  <conditionalFormatting sqref="A194:C194 E194:H194">
    <cfRule type="expression" dxfId="1071" priority="4270">
      <formula>IF(ISBLANK($H$3),0,SEARCH($H$3,$B194))</formula>
    </cfRule>
  </conditionalFormatting>
  <conditionalFormatting sqref="A194 C194 E194:H194">
    <cfRule type="expression" dxfId="1070" priority="4271">
      <formula>IF(ISBLANK($H$3),0,SEARCH($H$3,$B194))</formula>
    </cfRule>
  </conditionalFormatting>
  <conditionalFormatting sqref="A194:C194 E194:J194">
    <cfRule type="expression" dxfId="1069" priority="4272">
      <formula>IF(ISBLANK($H$3),0,SEARCH($H$3,$B194))</formula>
    </cfRule>
  </conditionalFormatting>
  <conditionalFormatting sqref="A193 G193:H193">
    <cfRule type="expression" dxfId="1068" priority="4273">
      <formula>IF(ISBLANK($H$3),0,SEARCH($H$3,$B193))</formula>
    </cfRule>
  </conditionalFormatting>
  <conditionalFormatting sqref="A193 G193:H193">
    <cfRule type="expression" dxfId="1067" priority="4274">
      <formula>IF(ISBLANK($H$3),0,SEARCH($H$3,$B193))</formula>
    </cfRule>
  </conditionalFormatting>
  <conditionalFormatting sqref="A193 E193 H193">
    <cfRule type="expression" dxfId="1066" priority="4275">
      <formula>IF(ISBLANK($H$3),0,SEARCH($H$3,$B193))</formula>
    </cfRule>
  </conditionalFormatting>
  <conditionalFormatting sqref="A193 E193 H193">
    <cfRule type="expression" dxfId="1065" priority="4276">
      <formula>IF(ISBLANK($H$3),0,SEARCH($H$3,$B193))</formula>
    </cfRule>
  </conditionalFormatting>
  <conditionalFormatting sqref="A193 C193 E193:H193">
    <cfRule type="expression" dxfId="1064" priority="4277">
      <formula>IF(ISBLANK($H$3),0,SEARCH($H$3,$B193))</formula>
    </cfRule>
  </conditionalFormatting>
  <conditionalFormatting sqref="A193 H193">
    <cfRule type="expression" dxfId="1063" priority="4278">
      <formula>IF(ISBLANK($H$3),0,SEARCH($H$3,$B193))</formula>
    </cfRule>
  </conditionalFormatting>
  <conditionalFormatting sqref="A193 H193">
    <cfRule type="expression" dxfId="1062" priority="4279">
      <formula>IF(ISBLANK($H$3),0,SEARCH($H$3,$B193))</formula>
    </cfRule>
  </conditionalFormatting>
  <conditionalFormatting sqref="A193:C193 E193:H193">
    <cfRule type="expression" dxfId="1061" priority="4280">
      <formula>IF(ISBLANK($H$3),0,SEARCH($H$3,$B193))</formula>
    </cfRule>
  </conditionalFormatting>
  <conditionalFormatting sqref="A193 C193 E193:H193">
    <cfRule type="expression" dxfId="1060" priority="4281">
      <formula>IF(ISBLANK($H$3),0,SEARCH($H$3,$B193))</formula>
    </cfRule>
  </conditionalFormatting>
  <conditionalFormatting sqref="A193:C193 E193:J193">
    <cfRule type="expression" dxfId="1059" priority="4282">
      <formula>IF(ISBLANK($H$3),0,SEARCH($H$3,$B193))</formula>
    </cfRule>
  </conditionalFormatting>
  <conditionalFormatting sqref="A193 C193 E193:H193">
    <cfRule type="expression" dxfId="1058" priority="4283">
      <formula>IF(ISBLANK($H$3),0,SEARCH($H$3,$B193))</formula>
    </cfRule>
  </conditionalFormatting>
  <conditionalFormatting sqref="A193 C193 E193:H193">
    <cfRule type="expression" dxfId="1057" priority="4284">
      <formula>IF(ISBLANK($H$3),0,SEARCH($H$3,$B193))</formula>
    </cfRule>
  </conditionalFormatting>
  <conditionalFormatting sqref="G193:H193">
    <cfRule type="expression" dxfId="1056" priority="4285">
      <formula>IF(ISBLANK($H$3),0,SEARCH($H$3,#REF!))</formula>
    </cfRule>
  </conditionalFormatting>
  <conditionalFormatting sqref="A192">
    <cfRule type="expression" dxfId="1055" priority="4286">
      <formula>IF(ISBLANK($H$3),0,SEARCH($H$3,$B192))</formula>
    </cfRule>
  </conditionalFormatting>
  <conditionalFormatting sqref="A192">
    <cfRule type="expression" dxfId="1054" priority="4287">
      <formula>IF(ISBLANK($H$3),0,SEARCH($H$3,$B192))</formula>
    </cfRule>
  </conditionalFormatting>
  <conditionalFormatting sqref="A192 H192">
    <cfRule type="expression" dxfId="1053" priority="4288">
      <formula>IF(ISBLANK($H$3),0,SEARCH($H$3,$B192))</formula>
    </cfRule>
  </conditionalFormatting>
  <conditionalFormatting sqref="A192 H192">
    <cfRule type="expression" dxfId="1052" priority="4289">
      <formula>IF(ISBLANK($H$3),0,SEARCH($H$3,$B192))</formula>
    </cfRule>
  </conditionalFormatting>
  <conditionalFormatting sqref="A192 E192">
    <cfRule type="expression" dxfId="1051" priority="4290">
      <formula>IF(ISBLANK($H$3),0,SEARCH($H$3,$B192))</formula>
    </cfRule>
  </conditionalFormatting>
  <conditionalFormatting sqref="A192 E192">
    <cfRule type="expression" dxfId="1050" priority="4291">
      <formula>IF(ISBLANK($H$3),0,SEARCH($H$3,$B192))</formula>
    </cfRule>
  </conditionalFormatting>
  <conditionalFormatting sqref="A192 C192 E192:H192">
    <cfRule type="expression" dxfId="1049" priority="4292">
      <formula>IF(ISBLANK($H$3),0,SEARCH($H$3,$B192))</formula>
    </cfRule>
  </conditionalFormatting>
  <conditionalFormatting sqref="A192 E192 H192">
    <cfRule type="expression" dxfId="1048" priority="4293">
      <formula>IF(ISBLANK($H$3),0,SEARCH($H$3,$B192))</formula>
    </cfRule>
  </conditionalFormatting>
  <conditionalFormatting sqref="A192 E192 H192">
    <cfRule type="expression" dxfId="1047" priority="4294">
      <formula>IF(ISBLANK($H$3),0,SEARCH($H$3,$B192))</formula>
    </cfRule>
  </conditionalFormatting>
  <conditionalFormatting sqref="A192:C192 E192:H192">
    <cfRule type="expression" dxfId="1046" priority="4295">
      <formula>IF(ISBLANK($H$3),0,SEARCH($H$3,$B192))</formula>
    </cfRule>
  </conditionalFormatting>
  <conditionalFormatting sqref="A192 C192 E192:H192">
    <cfRule type="expression" dxfId="1045" priority="4296">
      <formula>IF(ISBLANK($H$3),0,SEARCH($H$3,$B192))</formula>
    </cfRule>
  </conditionalFormatting>
  <conditionalFormatting sqref="A192:C192 E192:J192">
    <cfRule type="expression" dxfId="1044" priority="4297">
      <formula>IF(ISBLANK($H$3),0,SEARCH($H$3,$B192))</formula>
    </cfRule>
  </conditionalFormatting>
  <conditionalFormatting sqref="A191 E191 H191">
    <cfRule type="expression" dxfId="1043" priority="4298">
      <formula>IF(ISBLANK($H$3),0,SEARCH($H$3,$B191))</formula>
    </cfRule>
  </conditionalFormatting>
  <conditionalFormatting sqref="A191 E191 H191">
    <cfRule type="expression" dxfId="1042" priority="4299">
      <formula>IF(ISBLANK($H$3),0,SEARCH($H$3,$B191))</formula>
    </cfRule>
  </conditionalFormatting>
  <conditionalFormatting sqref="A191 C191 E191:H191">
    <cfRule type="expression" dxfId="1041" priority="4300">
      <formula>IF(ISBLANK($H$3),0,SEARCH($H$3,$B191))</formula>
    </cfRule>
  </conditionalFormatting>
  <conditionalFormatting sqref="A191 C191 E191:H191">
    <cfRule type="expression" dxfId="1040" priority="4301">
      <formula>IF(ISBLANK($H$3),0,SEARCH($H$3,$B191))</formula>
    </cfRule>
  </conditionalFormatting>
  <conditionalFormatting sqref="A191 C191 E191:H191">
    <cfRule type="expression" dxfId="1039" priority="4302">
      <formula>IF(ISBLANK($H$3),0,SEARCH($H$3,$B191))</formula>
    </cfRule>
  </conditionalFormatting>
  <conditionalFormatting sqref="A191:C191 E191:H191">
    <cfRule type="expression" dxfId="1038" priority="4303">
      <formula>IF(ISBLANK($H$3),0,SEARCH($H$3,$B191))</formula>
    </cfRule>
  </conditionalFormatting>
  <conditionalFormatting sqref="A191 C191 E191:H191">
    <cfRule type="expression" dxfId="1037" priority="4304">
      <formula>IF(ISBLANK($H$3),0,SEARCH($H$3,$B191))</formula>
    </cfRule>
  </conditionalFormatting>
  <conditionalFormatting sqref="A191:C191 E191:J191">
    <cfRule type="expression" dxfId="1036" priority="4305">
      <formula>IF(ISBLANK($H$3),0,SEARCH($H$3,$B191))</formula>
    </cfRule>
  </conditionalFormatting>
  <conditionalFormatting sqref="A191">
    <cfRule type="expression" dxfId="1035" priority="4306">
      <formula>IF(ISBLANK($H$3),0,SEARCH($H$3,$B191))</formula>
    </cfRule>
  </conditionalFormatting>
  <conditionalFormatting sqref="A191">
    <cfRule type="expression" dxfId="1034" priority="4307">
      <formula>IF(ISBLANK($H$3),0,SEARCH($H$3,$B191))</formula>
    </cfRule>
  </conditionalFormatting>
  <conditionalFormatting sqref="A191">
    <cfRule type="expression" dxfId="1033" priority="4308">
      <formula>IF(ISBLANK($H$3),0,SEARCH($H$3,$B191))</formula>
    </cfRule>
  </conditionalFormatting>
  <conditionalFormatting sqref="A191">
    <cfRule type="expression" dxfId="1032" priority="4309">
      <formula>IF(ISBLANK($H$3),0,SEARCH($H$3,$B191))</formula>
    </cfRule>
  </conditionalFormatting>
  <conditionalFormatting sqref="A190 C190 E190:H190">
    <cfRule type="expression" dxfId="1031" priority="4310">
      <formula>IF(ISBLANK($H$3),0,SEARCH($H$3,$B190))</formula>
    </cfRule>
  </conditionalFormatting>
  <conditionalFormatting sqref="A190 C190 E190:H190">
    <cfRule type="expression" dxfId="1030" priority="4311">
      <formula>IF(ISBLANK($H$3),0,SEARCH($H$3,$B190))</formula>
    </cfRule>
  </conditionalFormatting>
  <conditionalFormatting sqref="A190 C190 E190:H190">
    <cfRule type="expression" dxfId="1029" priority="4312">
      <formula>IF(ISBLANK($H$3),0,SEARCH($H$3,$B190))</formula>
    </cfRule>
  </conditionalFormatting>
  <conditionalFormatting sqref="A190:C190 E190:H190">
    <cfRule type="expression" dxfId="1028" priority="4313">
      <formula>IF(ISBLANK($H$3),0,SEARCH($H$3,$B190))</formula>
    </cfRule>
  </conditionalFormatting>
  <conditionalFormatting sqref="A190 C190 E190:H190">
    <cfRule type="expression" dxfId="1027" priority="4314">
      <formula>IF(ISBLANK($H$3),0,SEARCH($H$3,$B190))</formula>
    </cfRule>
  </conditionalFormatting>
  <conditionalFormatting sqref="A190:C190 E190:H190">
    <cfRule type="expression" dxfId="1026" priority="4315">
      <formula>IF(ISBLANK($H$3),0,SEARCH($H$3,$B190))</formula>
    </cfRule>
  </conditionalFormatting>
  <conditionalFormatting sqref="A190 C190 E190:H190">
    <cfRule type="expression" dxfId="1025" priority="4316">
      <formula>IF(ISBLANK($H$3),0,SEARCH($H$3,$B190))</formula>
    </cfRule>
  </conditionalFormatting>
  <conditionalFormatting sqref="A190:C190 E190:J190">
    <cfRule type="expression" dxfId="1024" priority="4317">
      <formula>IF(ISBLANK($H$3),0,SEARCH($H$3,$B190))</formula>
    </cfRule>
  </conditionalFormatting>
  <conditionalFormatting sqref="A189 C189 E189:H189">
    <cfRule type="expression" dxfId="1023" priority="4318">
      <formula>IF(ISBLANK($H$3),0,SEARCH($H$3,$B189))</formula>
    </cfRule>
  </conditionalFormatting>
  <conditionalFormatting sqref="A189 E189:F189 H189">
    <cfRule type="expression" dxfId="1022" priority="4319">
      <formula>IF(ISBLANK($H$3),0,SEARCH($H$3,$B189))</formula>
    </cfRule>
  </conditionalFormatting>
  <conditionalFormatting sqref="A189 E189:F189 H189">
    <cfRule type="expression" dxfId="1021" priority="4320">
      <formula>IF(ISBLANK($H$3),0,SEARCH($H$3,$B189))</formula>
    </cfRule>
  </conditionalFormatting>
  <conditionalFormatting sqref="A189:C189 E189:H189">
    <cfRule type="expression" dxfId="1020" priority="4321">
      <formula>IF(ISBLANK($H$3),0,SEARCH($H$3,$B189))</formula>
    </cfRule>
  </conditionalFormatting>
  <conditionalFormatting sqref="A189 C189 E189:H189">
    <cfRule type="expression" dxfId="1019" priority="4322">
      <formula>IF(ISBLANK($H$3),0,SEARCH($H$3,$B189))</formula>
    </cfRule>
  </conditionalFormatting>
  <conditionalFormatting sqref="A189:C189 E189:H189">
    <cfRule type="expression" dxfId="1018" priority="4323">
      <formula>IF(ISBLANK($H$3),0,SEARCH($H$3,$B189))</formula>
    </cfRule>
  </conditionalFormatting>
  <conditionalFormatting sqref="A189 C189 E189:H189">
    <cfRule type="expression" dxfId="1017" priority="4324">
      <formula>IF(ISBLANK($H$3),0,SEARCH($H$3,$B189))</formula>
    </cfRule>
  </conditionalFormatting>
  <conditionalFormatting sqref="A189">
    <cfRule type="expression" dxfId="1016" priority="4325">
      <formula>IF(ISBLANK($H$3),0,SEARCH($H$3,$B189))</formula>
    </cfRule>
  </conditionalFormatting>
  <conditionalFormatting sqref="A189">
    <cfRule type="expression" dxfId="1015" priority="4326">
      <formula>IF(ISBLANK($H$3),0,SEARCH($H$3,$B189))</formula>
    </cfRule>
  </conditionalFormatting>
  <conditionalFormatting sqref="A189">
    <cfRule type="expression" dxfId="1014" priority="4327">
      <formula>IF(ISBLANK($H$3),0,SEARCH($H$3,$B189))</formula>
    </cfRule>
  </conditionalFormatting>
  <conditionalFormatting sqref="A189">
    <cfRule type="expression" dxfId="1013" priority="4328">
      <formula>IF(ISBLANK($H$3),0,SEARCH($H$3,$B189))</formula>
    </cfRule>
  </conditionalFormatting>
  <conditionalFormatting sqref="A189:C189 E189:J189">
    <cfRule type="expression" dxfId="1012" priority="4329">
      <formula>IF(ISBLANK($H$3),0,SEARCH($H$3,$B189))</formula>
    </cfRule>
  </conditionalFormatting>
  <conditionalFormatting sqref="A188:C188 E188:H188">
    <cfRule type="expression" dxfId="1011" priority="4330">
      <formula>IF(ISBLANK($H$3),0,SEARCH($H$3,$B188))</formula>
    </cfRule>
  </conditionalFormatting>
  <conditionalFormatting sqref="A188 C188 E188:H188">
    <cfRule type="expression" dxfId="1010" priority="4331">
      <formula>IF(ISBLANK($H$3),0,SEARCH($H$3,$B188))</formula>
    </cfRule>
  </conditionalFormatting>
  <conditionalFormatting sqref="A188 E188 H188">
    <cfRule type="expression" dxfId="1009" priority="4332">
      <formula>IF(ISBLANK($H$3),0,SEARCH($H$3,$B188))</formula>
    </cfRule>
  </conditionalFormatting>
  <conditionalFormatting sqref="A188 E188 H188">
    <cfRule type="expression" dxfId="1008" priority="4333">
      <formula>IF(ISBLANK($H$3),0,SEARCH($H$3,$B188))</formula>
    </cfRule>
  </conditionalFormatting>
  <conditionalFormatting sqref="A188 E188:F188 H188">
    <cfRule type="expression" dxfId="1007" priority="4334">
      <formula>IF(ISBLANK($H$3),0,SEARCH($H$3,$B188))</formula>
    </cfRule>
  </conditionalFormatting>
  <conditionalFormatting sqref="A188">
    <cfRule type="expression" dxfId="1006" priority="4335">
      <formula>IF(ISBLANK($H$3),0,SEARCH($H$3,$B188))</formula>
    </cfRule>
  </conditionalFormatting>
  <conditionalFormatting sqref="A188">
    <cfRule type="expression" dxfId="1005" priority="4336">
      <formula>IF(ISBLANK($H$3),0,SEARCH($H$3,$B188))</formula>
    </cfRule>
  </conditionalFormatting>
  <conditionalFormatting sqref="A188">
    <cfRule type="expression" dxfId="1004" priority="4337">
      <formula>IF(ISBLANK($H$3),0,SEARCH($H$3,$B188))</formula>
    </cfRule>
  </conditionalFormatting>
  <conditionalFormatting sqref="A188">
    <cfRule type="expression" dxfId="1003" priority="4338">
      <formula>IF(ISBLANK($H$3),0,SEARCH($H$3,$B188))</formula>
    </cfRule>
  </conditionalFormatting>
  <conditionalFormatting sqref="A188">
    <cfRule type="expression" dxfId="1002" priority="4339">
      <formula>IF(ISBLANK($H$3),0,SEARCH($H$3,$B188))</formula>
    </cfRule>
  </conditionalFormatting>
  <conditionalFormatting sqref="A188">
    <cfRule type="expression" dxfId="1001" priority="4340">
      <formula>IF(ISBLANK($H$3),0,SEARCH($H$3,$B188))</formula>
    </cfRule>
  </conditionalFormatting>
  <conditionalFormatting sqref="A188:C188 E188:J188">
    <cfRule type="expression" dxfId="1000" priority="4341">
      <formula>IF(ISBLANK($H$3),0,SEARCH($H$3,$B188))</formula>
    </cfRule>
  </conditionalFormatting>
  <conditionalFormatting sqref="A187:C187 E187:H187">
    <cfRule type="expression" dxfId="999" priority="4342">
      <formula>IF(ISBLANK($H$3),0,SEARCH($H$3,$B187))</formula>
    </cfRule>
  </conditionalFormatting>
  <conditionalFormatting sqref="A187 C187 E187:H187">
    <cfRule type="expression" dxfId="998" priority="4343">
      <formula>IF(ISBLANK($H$3),0,SEARCH($H$3,$B187))</formula>
    </cfRule>
  </conditionalFormatting>
  <conditionalFormatting sqref="A187 C187 E187:H187">
    <cfRule type="expression" dxfId="997" priority="4344">
      <formula>IF(ISBLANK($H$3),0,SEARCH($H$3,$B187))</formula>
    </cfRule>
  </conditionalFormatting>
  <conditionalFormatting sqref="A187 C187 E187:H187">
    <cfRule type="expression" dxfId="996" priority="4345">
      <formula>IF(ISBLANK($H$3),0,SEARCH($H$3,$B187))</formula>
    </cfRule>
  </conditionalFormatting>
  <conditionalFormatting sqref="A187 E187:F187 H187">
    <cfRule type="expression" dxfId="995" priority="4346">
      <formula>IF(ISBLANK($H$3),0,SEARCH($H$3,$B187))</formula>
    </cfRule>
  </conditionalFormatting>
  <conditionalFormatting sqref="A187:C187 E187:J187">
    <cfRule type="expression" dxfId="994" priority="4347">
      <formula>IF(ISBLANK($H$3),0,SEARCH($H$3,$B187))</formula>
    </cfRule>
  </conditionalFormatting>
  <conditionalFormatting sqref="A187">
    <cfRule type="expression" dxfId="993" priority="4348">
      <formula>IF(ISBLANK($H$3),0,SEARCH($H$3,$B187))</formula>
    </cfRule>
  </conditionalFormatting>
  <conditionalFormatting sqref="A187">
    <cfRule type="expression" dxfId="992" priority="4349">
      <formula>IF(ISBLANK($H$3),0,SEARCH($H$3,$B187))</formula>
    </cfRule>
  </conditionalFormatting>
  <conditionalFormatting sqref="A187">
    <cfRule type="expression" dxfId="991" priority="4350">
      <formula>IF(ISBLANK($H$3),0,SEARCH($H$3,$B187))</formula>
    </cfRule>
  </conditionalFormatting>
  <conditionalFormatting sqref="A187">
    <cfRule type="expression" dxfId="990" priority="4351">
      <formula>IF(ISBLANK($H$3),0,SEARCH($H$3,$B187))</formula>
    </cfRule>
  </conditionalFormatting>
  <conditionalFormatting sqref="A187">
    <cfRule type="expression" dxfId="989" priority="4352">
      <formula>IF(ISBLANK($H$3),0,SEARCH($H$3,$B187))</formula>
    </cfRule>
  </conditionalFormatting>
  <conditionalFormatting sqref="A187">
    <cfRule type="expression" dxfId="988" priority="4353">
      <formula>IF(ISBLANK($H$3),0,SEARCH($H$3,$B187))</formula>
    </cfRule>
  </conditionalFormatting>
  <conditionalFormatting sqref="A186:C186 E186:H186">
    <cfRule type="expression" dxfId="987" priority="4354">
      <formula>IF(ISBLANK($H$3),0,SEARCH($H$3,$B186))</formula>
    </cfRule>
  </conditionalFormatting>
  <conditionalFormatting sqref="A186 C186 E186:H186">
    <cfRule type="expression" dxfId="986" priority="4355">
      <formula>IF(ISBLANK($H$3),0,SEARCH($H$3,$B186))</formula>
    </cfRule>
  </conditionalFormatting>
  <conditionalFormatting sqref="A186 E186:F186 H186">
    <cfRule type="expression" dxfId="985" priority="4356">
      <formula>IF(ISBLANK($H$3),0,SEARCH($H$3,$B186))</formula>
    </cfRule>
  </conditionalFormatting>
  <conditionalFormatting sqref="A186:C186 E186:J186">
    <cfRule type="expression" dxfId="984" priority="4357">
      <formula>IF(ISBLANK($H$3),0,SEARCH($H$3,$B186))</formula>
    </cfRule>
  </conditionalFormatting>
  <conditionalFormatting sqref="A186 E186:H186">
    <cfRule type="expression" dxfId="983" priority="4358">
      <formula>IF(ISBLANK($H$3),0,SEARCH($H$3,$B186))</formula>
    </cfRule>
  </conditionalFormatting>
  <conditionalFormatting sqref="A186 E186:H186">
    <cfRule type="expression" dxfId="982" priority="4359">
      <formula>IF(ISBLANK($H$3),0,SEARCH($H$3,$B186))</formula>
    </cfRule>
  </conditionalFormatting>
  <conditionalFormatting sqref="A185 C185 E185:H185">
    <cfRule type="expression" dxfId="981" priority="4360">
      <formula>IF(ISBLANK($H$3),0,SEARCH($H$3,$B185))</formula>
    </cfRule>
  </conditionalFormatting>
  <conditionalFormatting sqref="A185 E185:F185 H185">
    <cfRule type="expression" dxfId="980" priority="4361">
      <formula>IF(ISBLANK($H$3),0,SEARCH($H$3,$B185))</formula>
    </cfRule>
  </conditionalFormatting>
  <conditionalFormatting sqref="A185 C185 E185:H185">
    <cfRule type="expression" dxfId="979" priority="4362">
      <formula>IF(ISBLANK($H$3),0,SEARCH($H$3,$B185))</formula>
    </cfRule>
  </conditionalFormatting>
  <conditionalFormatting sqref="A185:C185 E185:H185">
    <cfRule type="expression" dxfId="978" priority="4363">
      <formula>IF(ISBLANK($H$3),0,SEARCH($H$3,$B185))</formula>
    </cfRule>
  </conditionalFormatting>
  <conditionalFormatting sqref="A185 C185 E185:H185">
    <cfRule type="expression" dxfId="977" priority="4364">
      <formula>IF(ISBLANK($H$3),0,SEARCH($H$3,$B185))</formula>
    </cfRule>
  </conditionalFormatting>
  <conditionalFormatting sqref="A185:C185 E185:J185">
    <cfRule type="expression" dxfId="976" priority="4365">
      <formula>IF(ISBLANK($H$3),0,SEARCH($H$3,$B185))</formula>
    </cfRule>
  </conditionalFormatting>
  <conditionalFormatting sqref="J124">
    <cfRule type="expression" dxfId="975" priority="4366">
      <formula>IF(ISBLANK($H$3),0,SEARCH($H$3,$B123))</formula>
    </cfRule>
  </conditionalFormatting>
  <conditionalFormatting sqref="A123:C123 E123:J123">
    <cfRule type="expression" dxfId="974" priority="4367">
      <formula>IF(ISBLANK($H$3),0,SEARCH($H$3,$B123))</formula>
    </cfRule>
  </conditionalFormatting>
  <conditionalFormatting sqref="H123">
    <cfRule type="expression" dxfId="973" priority="4368">
      <formula>IF(ISBLANK($H$3),0,SEARCH($H$3,$B123))</formula>
    </cfRule>
  </conditionalFormatting>
  <conditionalFormatting sqref="H123">
    <cfRule type="expression" dxfId="972" priority="4369">
      <formula>IF(ISBLANK($H$3),0,SEARCH($H$3,$B123))</formula>
    </cfRule>
  </conditionalFormatting>
  <conditionalFormatting sqref="A123 C123 E123:H123">
    <cfRule type="expression" dxfId="971" priority="4370">
      <formula>IF(ISBLANK($H$3),0,SEARCH($H$3,$B123))</formula>
    </cfRule>
  </conditionalFormatting>
  <conditionalFormatting sqref="A123 E123 H123">
    <cfRule type="expression" dxfId="970" priority="4371">
      <formula>IF(ISBLANK($H$3),0,SEARCH($H$3,$B123))</formula>
    </cfRule>
  </conditionalFormatting>
  <conditionalFormatting sqref="A123 C123 E123:H123">
    <cfRule type="expression" dxfId="969" priority="4372">
      <formula>IF(ISBLANK($H$3),0,SEARCH($H$3,$B123))</formula>
    </cfRule>
  </conditionalFormatting>
  <conditionalFormatting sqref="A123 C123 E123:H123">
    <cfRule type="expression" dxfId="968" priority="4373">
      <formula>IF(ISBLANK($H$3),0,SEARCH($H$3,$B123))</formula>
    </cfRule>
  </conditionalFormatting>
  <conditionalFormatting sqref="A123:C123 E123:H123">
    <cfRule type="expression" dxfId="967" priority="4374">
      <formula>IF(ISBLANK($H$3),0,SEARCH($H$3,$B123))</formula>
    </cfRule>
  </conditionalFormatting>
  <conditionalFormatting sqref="A136 C136 E136:H136">
    <cfRule type="expression" dxfId="966" priority="4375">
      <formula>IF(ISBLANK($H$3),0,SEARCH($H$3,$B136))</formula>
    </cfRule>
  </conditionalFormatting>
  <conditionalFormatting sqref="A136:C136 E136:H136">
    <cfRule type="expression" dxfId="965" priority="4376">
      <formula>IF(ISBLANK($H$3),0,SEARCH($H$3,$B136))</formula>
    </cfRule>
  </conditionalFormatting>
  <conditionalFormatting sqref="A136:C136 E136:J136">
    <cfRule type="expression" dxfId="964" priority="4377">
      <formula>IF(ISBLANK($H$3),0,SEARCH($H$3,$B136))</formula>
    </cfRule>
  </conditionalFormatting>
  <conditionalFormatting sqref="A136 C136 E136:H136">
    <cfRule type="expression" dxfId="963" priority="4378">
      <formula>IF(ISBLANK($H$3),0,SEARCH($H$3,$B136))</formula>
    </cfRule>
  </conditionalFormatting>
  <conditionalFormatting sqref="A136:C136 E136:J136">
    <cfRule type="expression" dxfId="962" priority="4379">
      <formula>IF(ISBLANK($H$3),0,SEARCH($H$3,$B136))</formula>
    </cfRule>
  </conditionalFormatting>
  <conditionalFormatting sqref="A136 C136 E136:H136">
    <cfRule type="expression" dxfId="961" priority="4380">
      <formula>IF(ISBLANK($H$3),0,SEARCH($H$3,$B136))</formula>
    </cfRule>
  </conditionalFormatting>
  <conditionalFormatting sqref="A136 C136 E136:H136">
    <cfRule type="expression" dxfId="960" priority="4381">
      <formula>IF(ISBLANK($H$3),0,SEARCH($H$3,$B136))</formula>
    </cfRule>
  </conditionalFormatting>
  <conditionalFormatting sqref="A136 C136 E136:H136">
    <cfRule type="expression" dxfId="959" priority="4382">
      <formula>IF(ISBLANK($H$3),0,SEARCH($H$3,$B136))</formula>
    </cfRule>
  </conditionalFormatting>
  <conditionalFormatting sqref="A136">
    <cfRule type="expression" dxfId="958" priority="4383">
      <formula>IF(ISBLANK($H$3),0,SEARCH($H$3,$B136))</formula>
    </cfRule>
  </conditionalFormatting>
  <conditionalFormatting sqref="A136">
    <cfRule type="expression" dxfId="957" priority="4384">
      <formula>IF(ISBLANK($H$3),0,SEARCH($H$3,$B136))</formula>
    </cfRule>
  </conditionalFormatting>
  <conditionalFormatting sqref="A182:C184 E182:H184">
    <cfRule type="expression" dxfId="956" priority="4385">
      <formula>IF(ISBLANK($H$3),0,SEARCH($H$3,$B182))</formula>
    </cfRule>
  </conditionalFormatting>
  <conditionalFormatting sqref="A182:C184 E182:J184">
    <cfRule type="expression" dxfId="955" priority="4386">
      <formula>IF(ISBLANK($H$3),0,SEARCH($H$3,$B182))</formula>
    </cfRule>
  </conditionalFormatting>
  <conditionalFormatting sqref="A182:A184">
    <cfRule type="expression" dxfId="954" priority="4387">
      <formula>IF(ISBLANK($H$3),0,SEARCH($H$3,$B182))</formula>
    </cfRule>
  </conditionalFormatting>
  <conditionalFormatting sqref="A182:A184 C182:C184 E182:H184">
    <cfRule type="expression" dxfId="953" priority="4388">
      <formula>IF(ISBLANK($H$3),0,SEARCH($H$3,$B182))</formula>
    </cfRule>
  </conditionalFormatting>
  <conditionalFormatting sqref="H182:H184 A183">
    <cfRule type="expression" dxfId="952" priority="4389">
      <formula>IF(ISBLANK($H$3),0,SEARCH($H$3,$B182))</formula>
    </cfRule>
  </conditionalFormatting>
  <conditionalFormatting sqref="A182:A184 C182:C184 E182:H184">
    <cfRule type="expression" dxfId="951" priority="4390">
      <formula>IF(ISBLANK($H$3),0,SEARCH($H$3,$B182))</formula>
    </cfRule>
  </conditionalFormatting>
  <conditionalFormatting sqref="A182:A184 C182:C184 E182:H184">
    <cfRule type="expression" dxfId="950" priority="4391">
      <formula>IF(ISBLANK($H$3),0,SEARCH($H$3,$B182))</formula>
    </cfRule>
  </conditionalFormatting>
  <conditionalFormatting sqref="A182:A184">
    <cfRule type="expression" dxfId="949" priority="4392">
      <formula>IF(ISBLANK($H$3),0,SEARCH($H$3,$B182))</formula>
    </cfRule>
  </conditionalFormatting>
  <conditionalFormatting sqref="A182:A184 C182:C184 E182:H184">
    <cfRule type="expression" dxfId="948" priority="4393">
      <formula>IF(ISBLANK($H$3),0,SEARCH($H$3,$B182))</formula>
    </cfRule>
  </conditionalFormatting>
  <conditionalFormatting sqref="H182:H184 A183">
    <cfRule type="expression" dxfId="947" priority="4394">
      <formula>IF(ISBLANK($H$3),0,SEARCH($H$3,$B182))</formula>
    </cfRule>
  </conditionalFormatting>
  <conditionalFormatting sqref="A181:C181 E181:H181">
    <cfRule type="expression" dxfId="946" priority="4395">
      <formula>IF(ISBLANK($H$3),0,SEARCH($H$3,$B181))</formula>
    </cfRule>
  </conditionalFormatting>
  <conditionalFormatting sqref="A181:C181 E181:J181">
    <cfRule type="expression" dxfId="945" priority="4396">
      <formula>IF(ISBLANK($H$3),0,SEARCH($H$3,$B181))</formula>
    </cfRule>
  </conditionalFormatting>
  <conditionalFormatting sqref="A181">
    <cfRule type="expression" dxfId="944" priority="4397">
      <formula>IF(ISBLANK($H$3),0,SEARCH($H$3,$B181))</formula>
    </cfRule>
  </conditionalFormatting>
  <conditionalFormatting sqref="A181 C181 E181:H181">
    <cfRule type="expression" dxfId="943" priority="4398">
      <formula>IF(ISBLANK($H$3),0,SEARCH($H$3,$B181))</formula>
    </cfRule>
  </conditionalFormatting>
  <conditionalFormatting sqref="A181 H181">
    <cfRule type="expression" dxfId="942" priority="4399">
      <formula>IF(ISBLANK($H$3),0,SEARCH($H$3,$B181))</formula>
    </cfRule>
  </conditionalFormatting>
  <conditionalFormatting sqref="A181 C181 E181:H181">
    <cfRule type="expression" dxfId="941" priority="4400">
      <formula>IF(ISBLANK($H$3),0,SEARCH($H$3,$B181))</formula>
    </cfRule>
  </conditionalFormatting>
  <conditionalFormatting sqref="A181 C181 E181:H181">
    <cfRule type="expression" dxfId="940" priority="4401">
      <formula>IF(ISBLANK($H$3),0,SEARCH($H$3,$B181))</formula>
    </cfRule>
  </conditionalFormatting>
  <conditionalFormatting sqref="A181">
    <cfRule type="expression" dxfId="939" priority="4402">
      <formula>IF(ISBLANK($H$3),0,SEARCH($H$3,$B181))</formula>
    </cfRule>
  </conditionalFormatting>
  <conditionalFormatting sqref="A181 C181 E181:H181">
    <cfRule type="expression" dxfId="938" priority="4403">
      <formula>IF(ISBLANK($H$3),0,SEARCH($H$3,$B181))</formula>
    </cfRule>
  </conditionalFormatting>
  <conditionalFormatting sqref="A181 H181">
    <cfRule type="expression" dxfId="937" priority="4404">
      <formula>IF(ISBLANK($H$3),0,SEARCH($H$3,$B181))</formula>
    </cfRule>
  </conditionalFormatting>
  <conditionalFormatting sqref="A178:C180 E178:G180 H178:H322 A182:C184 E182:G184 H324:H393">
    <cfRule type="expression" dxfId="936" priority="4405">
      <formula>IF(ISBLANK($H$3),0,SEARCH($H$3,$B178))</formula>
    </cfRule>
  </conditionalFormatting>
  <conditionalFormatting sqref="A178:C180 E178:G180 H178:H322 I178:J180 A182:C184 E182:G184 I182:J184 H324:H393">
    <cfRule type="expression" dxfId="935" priority="4406">
      <formula>IF(ISBLANK($H$3),0,SEARCH($H$3,$B178))</formula>
    </cfRule>
  </conditionalFormatting>
  <conditionalFormatting sqref="A178:A180 A182:A184">
    <cfRule type="expression" dxfId="934" priority="4407">
      <formula>IF(ISBLANK($H$3),0,SEARCH($H$3,$B178))</formula>
    </cfRule>
  </conditionalFormatting>
  <conditionalFormatting sqref="A178:A180 C178:C179 E178:E180 F178:F179 G178:G180 H178:H322 A182:A184 C182:C183 E182:E184 F182:F183 G182:G184 H324:H393">
    <cfRule type="expression" dxfId="933" priority="4408">
      <formula>IF(ISBLANK($H$3),0,SEARCH($H$3,$B178))</formula>
    </cfRule>
  </conditionalFormatting>
  <conditionalFormatting sqref="A178 H178:H322 A182 H324:H393">
    <cfRule type="expression" dxfId="932" priority="4409">
      <formula>IF(ISBLANK($H$3),0,SEARCH($H$3,$B178))</formula>
    </cfRule>
  </conditionalFormatting>
  <conditionalFormatting sqref="A178:A180 C178:C180 E178:G180 H178:H322 A182:A184 C182:C184 E182:G184 H324:H393">
    <cfRule type="expression" dxfId="931" priority="4410">
      <formula>IF(ISBLANK($H$3),0,SEARCH($H$3,$B178))</formula>
    </cfRule>
  </conditionalFormatting>
  <conditionalFormatting sqref="A178:A180 C178 E178:F180 G178 H178:H322 C180 G180 A182:A184 C182 E182:F184 G182 C184 G184 H324:H393">
    <cfRule type="expression" dxfId="930" priority="4411">
      <formula>IF(ISBLANK($H$3),0,SEARCH($H$3,$B178))</formula>
    </cfRule>
  </conditionalFormatting>
  <conditionalFormatting sqref="A178:A180 A182:A184">
    <cfRule type="expression" dxfId="929" priority="4412">
      <formula>IF(ISBLANK($H$3),0,SEARCH($H$3,$B178))</formula>
    </cfRule>
  </conditionalFormatting>
  <conditionalFormatting sqref="A178:A180 C178:C179 E178:E180 F178:F179 G178:G180 H178:H322 A182:A184 C182:C183 E182:E184 F182:F183 G182:G184 H324:H393">
    <cfRule type="expression" dxfId="928" priority="4413">
      <formula>IF(ISBLANK($H$3),0,SEARCH($H$3,$B178))</formula>
    </cfRule>
  </conditionalFormatting>
  <conditionalFormatting sqref="A178 H178:H322 A182 H324:H393">
    <cfRule type="expression" dxfId="927" priority="4414">
      <formula>IF(ISBLANK($H$3),0,SEARCH($H$3,$B178))</formula>
    </cfRule>
  </conditionalFormatting>
  <conditionalFormatting sqref="A176:C177 E176:I177">
    <cfRule type="expression" dxfId="926" priority="4415">
      <formula>IF(ISBLANK($H$3),0,SEARCH($H$3,$B176))</formula>
    </cfRule>
  </conditionalFormatting>
  <conditionalFormatting sqref="A176:C177 E176:J177">
    <cfRule type="expression" dxfId="925" priority="4416">
      <formula>IF(ISBLANK($H$3),0,SEARCH($H$3,$B176))</formula>
    </cfRule>
  </conditionalFormatting>
  <conditionalFormatting sqref="A176:A177">
    <cfRule type="expression" dxfId="924" priority="4417">
      <formula>IF(ISBLANK($H$3),0,SEARCH($H$3,$B176))</formula>
    </cfRule>
  </conditionalFormatting>
  <conditionalFormatting sqref="A176:A177 C176:C177 E176:H177">
    <cfRule type="expression" dxfId="923" priority="4418">
      <formula>IF(ISBLANK($H$3),0,SEARCH($H$3,$B176))</formula>
    </cfRule>
  </conditionalFormatting>
  <conditionalFormatting sqref="A176:A177 H176:H177">
    <cfRule type="expression" dxfId="922" priority="4419">
      <formula>IF(ISBLANK($H$3),0,SEARCH($H$3,$B176))</formula>
    </cfRule>
  </conditionalFormatting>
  <conditionalFormatting sqref="A176:A177 C176:C177 E176:H177">
    <cfRule type="expression" dxfId="921" priority="4420">
      <formula>IF(ISBLANK($H$3),0,SEARCH($H$3,$B176))</formula>
    </cfRule>
  </conditionalFormatting>
  <conditionalFormatting sqref="A176:A177 C176 E176:F177 G176 H176:H177">
    <cfRule type="expression" dxfId="920" priority="4421">
      <formula>IF(ISBLANK($H$3),0,SEARCH($H$3,$B176))</formula>
    </cfRule>
  </conditionalFormatting>
  <conditionalFormatting sqref="A176:A177">
    <cfRule type="expression" dxfId="919" priority="4422">
      <formula>IF(ISBLANK($H$3),0,SEARCH($H$3,$B176))</formula>
    </cfRule>
  </conditionalFormatting>
  <conditionalFormatting sqref="A176:A177 C176:C177 E176:H177">
    <cfRule type="expression" dxfId="918" priority="4423">
      <formula>IF(ISBLANK($H$3),0,SEARCH($H$3,$B176))</formula>
    </cfRule>
  </conditionalFormatting>
  <conditionalFormatting sqref="A176:A177 H176:H177">
    <cfRule type="expression" dxfId="917" priority="4424">
      <formula>IF(ISBLANK($H$3),0,SEARCH($H$3,$B176))</formula>
    </cfRule>
  </conditionalFormatting>
  <conditionalFormatting sqref="A175:C175 E175:G175 H175:H176">
    <cfRule type="expression" dxfId="916" priority="4425">
      <formula>IF(ISBLANK($H$3),0,SEARCH($H$3,$B175))</formula>
    </cfRule>
  </conditionalFormatting>
  <conditionalFormatting sqref="A175:C175 E175:G175 H175:H176 I175:J175">
    <cfRule type="expression" dxfId="915" priority="4426">
      <formula>IF(ISBLANK($H$3),0,SEARCH($H$3,$B175))</formula>
    </cfRule>
  </conditionalFormatting>
  <conditionalFormatting sqref="A175">
    <cfRule type="expression" dxfId="914" priority="4427">
      <formula>IF(ISBLANK($H$3),0,SEARCH($H$3,$B175))</formula>
    </cfRule>
  </conditionalFormatting>
  <conditionalFormatting sqref="A175 C175 E175:G175 H175:H176">
    <cfRule type="expression" dxfId="913" priority="4428">
      <formula>IF(ISBLANK($H$3),0,SEARCH($H$3,$B175))</formula>
    </cfRule>
  </conditionalFormatting>
  <conditionalFormatting sqref="A175 H175:H176">
    <cfRule type="expression" dxfId="912" priority="4429">
      <formula>IF(ISBLANK($H$3),0,SEARCH($H$3,$B175))</formula>
    </cfRule>
  </conditionalFormatting>
  <conditionalFormatting sqref="A175 C175 E175:G175 H175:H176">
    <cfRule type="expression" dxfId="911" priority="4430">
      <formula>IF(ISBLANK($H$3),0,SEARCH($H$3,$B175))</formula>
    </cfRule>
  </conditionalFormatting>
  <conditionalFormatting sqref="A175 E175 H175:H176">
    <cfRule type="expression" dxfId="910" priority="4431">
      <formula>IF(ISBLANK($H$3),0,SEARCH($H$3,$B175))</formula>
    </cfRule>
  </conditionalFormatting>
  <conditionalFormatting sqref="A175">
    <cfRule type="expression" dxfId="909" priority="4432">
      <formula>IF(ISBLANK($H$3),0,SEARCH($H$3,$B175))</formula>
    </cfRule>
  </conditionalFormatting>
  <conditionalFormatting sqref="A175 C175 E175:G175 H175:H176">
    <cfRule type="expression" dxfId="908" priority="4433">
      <formula>IF(ISBLANK($H$3),0,SEARCH($H$3,$B175))</formula>
    </cfRule>
  </conditionalFormatting>
  <conditionalFormatting sqref="A175 H175:H176">
    <cfRule type="expression" dxfId="907" priority="4434">
      <formula>IF(ISBLANK($H$3),0,SEARCH($H$3,$B175))</formula>
    </cfRule>
  </conditionalFormatting>
  <conditionalFormatting sqref="A159:C161 E159:H161 A173:C174 E173:H174 A181:C181 E181:H181">
    <cfRule type="expression" dxfId="906" priority="4435">
      <formula>IF(ISBLANK($H$3),0,SEARCH($H$3,$B159))</formula>
    </cfRule>
  </conditionalFormatting>
  <conditionalFormatting sqref="A159:C161 E159:J161 A173:C174 E173:J174 A181:C181 E181:J181">
    <cfRule type="expression" dxfId="905" priority="4436">
      <formula>IF(ISBLANK($H$3),0,SEARCH($H$3,$B159))</formula>
    </cfRule>
  </conditionalFormatting>
  <conditionalFormatting sqref="A159:A161 A173:A174 A181">
    <cfRule type="expression" dxfId="904" priority="4437">
      <formula>IF(ISBLANK($H$3),0,SEARCH($H$3,$B159))</formula>
    </cfRule>
  </conditionalFormatting>
  <conditionalFormatting sqref="A159:A161 C159:C161 E159:H161 A173:A174 E173:E174 H173:H174 A181 E181 H181">
    <cfRule type="expression" dxfId="903" priority="4438">
      <formula>IF(ISBLANK($H$3),0,SEARCH($H$3,$B159))</formula>
    </cfRule>
  </conditionalFormatting>
  <conditionalFormatting sqref="A159:A161 H159:H161 A173:A174 H173:H174 A181 H181">
    <cfRule type="expression" dxfId="902" priority="4439">
      <formula>IF(ISBLANK($H$3),0,SEARCH($H$3,$B159))</formula>
    </cfRule>
  </conditionalFormatting>
  <conditionalFormatting sqref="A159:A161 C159:C161 E159:H161 A173:A174 C173:C174 E173:H174 A181 C181 E181:H181">
    <cfRule type="expression" dxfId="901" priority="4440">
      <formula>IF(ISBLANK($H$3),0,SEARCH($H$3,$B159))</formula>
    </cfRule>
  </conditionalFormatting>
  <conditionalFormatting sqref="A159:A161 C159:C161 E159:H161 A173:A174 C173:C174 E173:H174 A181 C181 E181:H181">
    <cfRule type="expression" dxfId="900" priority="4441">
      <formula>IF(ISBLANK($H$3),0,SEARCH($H$3,$B159))</formula>
    </cfRule>
  </conditionalFormatting>
  <conditionalFormatting sqref="A159:A161 A173:A174 A181">
    <cfRule type="expression" dxfId="899" priority="4442">
      <formula>IF(ISBLANK($H$3),0,SEARCH($H$3,$B159))</formula>
    </cfRule>
  </conditionalFormatting>
  <conditionalFormatting sqref="A159:A161 C159:C161 E159:H161 A173:A174 E173:E174 H173:H174 A181 E181 H181">
    <cfRule type="expression" dxfId="898" priority="4443">
      <formula>IF(ISBLANK($H$3),0,SEARCH($H$3,$B159))</formula>
    </cfRule>
  </conditionalFormatting>
  <conditionalFormatting sqref="A159:A161 H159:H161 A173:A174 H173:H174 A181 H181">
    <cfRule type="expression" dxfId="897" priority="4444">
      <formula>IF(ISBLANK($H$3),0,SEARCH($H$3,$B159))</formula>
    </cfRule>
  </conditionalFormatting>
  <conditionalFormatting sqref="A172:C172 E172:G172 H172:H173 J172 A180:C180 E180:H180 J180 A184:C184 E184:H184 J184">
    <cfRule type="expression" dxfId="896" priority="4445">
      <formula>IF(ISBLANK($H$3),0,SEARCH($H$3,$B172))</formula>
    </cfRule>
  </conditionalFormatting>
  <conditionalFormatting sqref="A172:C172 E172:G172 H172:H173 I172:J172 A180:C180 E180:J180 A184:C184 E184:J184">
    <cfRule type="expression" dxfId="895" priority="4446">
      <formula>IF(ISBLANK($H$3),0,SEARCH($H$3,$B172))</formula>
    </cfRule>
  </conditionalFormatting>
  <conditionalFormatting sqref="A172 A180 A184">
    <cfRule type="expression" dxfId="894" priority="4447">
      <formula>IF(ISBLANK($H$3),0,SEARCH($H$3,$B172))</formula>
    </cfRule>
  </conditionalFormatting>
  <conditionalFormatting sqref="A172 C172 E172:G172 H172:H173 A180 C180 E180:H180 A184 C184 E184:H184">
    <cfRule type="expression" dxfId="893" priority="4448">
      <formula>IF(ISBLANK($H$3),0,SEARCH($H$3,$B172))</formula>
    </cfRule>
  </conditionalFormatting>
  <conditionalFormatting sqref="A172 H172:H173 A180 H180 A184 H184">
    <cfRule type="expression" dxfId="892" priority="4449">
      <formula>IF(ISBLANK($H$3),0,SEARCH($H$3,$B172))</formula>
    </cfRule>
  </conditionalFormatting>
  <conditionalFormatting sqref="A172 C172 E172:G172 H172:H173 A180 C180 E180:H180 A184 C184 E184:H184">
    <cfRule type="expression" dxfId="891" priority="4450">
      <formula>IF(ISBLANK($H$3),0,SEARCH($H$3,$B172))</formula>
    </cfRule>
  </conditionalFormatting>
  <conditionalFormatting sqref="A172 C172 E172:G172 H172:H173 A180 C180 E180:H180 A184 C184 E184:H184">
    <cfRule type="expression" dxfId="890" priority="4451">
      <formula>IF(ISBLANK($H$3),0,SEARCH($H$3,$B172))</formula>
    </cfRule>
  </conditionalFormatting>
  <conditionalFormatting sqref="A172 A180 A184">
    <cfRule type="expression" dxfId="889" priority="4452">
      <formula>IF(ISBLANK($H$3),0,SEARCH($H$3,$B172))</formula>
    </cfRule>
  </conditionalFormatting>
  <conditionalFormatting sqref="A172 C172 E172:G172 H172:H173 A180 C180 E180:H180 A184 C184 E184:H184">
    <cfRule type="expression" dxfId="888" priority="4453">
      <formula>IF(ISBLANK($H$3),0,SEARCH($H$3,$B172))</formula>
    </cfRule>
  </conditionalFormatting>
  <conditionalFormatting sqref="A172 H172:H173 A180 H180 A184 H184">
    <cfRule type="expression" dxfId="887" priority="4454">
      <formula>IF(ISBLANK($H$3),0,SEARCH($H$3,$B172))</formula>
    </cfRule>
  </conditionalFormatting>
  <conditionalFormatting sqref="A169:C171 E169:H171 A173:C173 E173:H173 A176:C179 E176:G179 H176:H322 A182:C183 E182:G183 A185:C309 E185:E322 F185:G309 E324:E393 H324:H393">
    <cfRule type="expression" dxfId="886" priority="4455">
      <formula>IF(ISBLANK($H$3),0,SEARCH($H$3,$B169))</formula>
    </cfRule>
  </conditionalFormatting>
  <conditionalFormatting sqref="A169:C171 E169:J171 A173:C173 E173:J173 A176:C179 E176:G179 H176:H322 I176:J179 A182:C183 E182:G183 I182:J183 A185:C309 E185:E322 F185:G309 I185:J309 E324:E393 H324:H393">
    <cfRule type="expression" dxfId="885" priority="4456">
      <formula>IF(ISBLANK($H$3),0,SEARCH($H$3,$B169))</formula>
    </cfRule>
  </conditionalFormatting>
  <conditionalFormatting sqref="A169:A171 A173 A176:A179 A182:A183 A185:A309">
    <cfRule type="expression" dxfId="884" priority="4457">
      <formula>IF(ISBLANK($H$3),0,SEARCH($H$3,$B169))</formula>
    </cfRule>
  </conditionalFormatting>
  <conditionalFormatting sqref="A169:A171 C169:C171 E169:H171 A173 C173 E173:H173 A176:A179 C176:C179 E176:G179 H176:H322 A182:A183 C182:C183 E182:G183 A185:A309 C185:C309 E185:E322 F185:G309 E324:E393 H324:H393">
    <cfRule type="expression" dxfId="883" priority="4458">
      <formula>IF(ISBLANK($H$3),0,SEARCH($H$3,$B169))</formula>
    </cfRule>
  </conditionalFormatting>
  <conditionalFormatting sqref="A169:A170 H169:H171 A173 H173 A176:A178 H176:H322 A182 A185:A309 H324:H393">
    <cfRule type="expression" dxfId="882" priority="4459">
      <formula>IF(ISBLANK($H$3),0,SEARCH($H$3,$B169))</formula>
    </cfRule>
  </conditionalFormatting>
  <conditionalFormatting sqref="A169:A171 C169:C171 E169:H171 A173 C173 E173:H173 A176:A179 C176:C179 E176:G179 H176:H322 A182:A183 C182:C183 E182:G183 A185:A309 C185:C309 E185:E322 F185:G309 E324:E393 H324:H393">
    <cfRule type="expression" dxfId="881" priority="4460">
      <formula>IF(ISBLANK($H$3),0,SEARCH($H$3,$B169))</formula>
    </cfRule>
  </conditionalFormatting>
  <conditionalFormatting sqref="A169:A171 C169:C170 E169:E171 F169:G170 H169:H171 A173 C173 E173:H173 A176:A179 C176:C178 E176:E179 F176:G178 H176:H322 A182:A183 C182 E182:E183 F182:G182 A185:A309 C185:C309 E185:E322 F185:G309 E324:E393 H324:H393">
    <cfRule type="expression" dxfId="880" priority="4461">
      <formula>IF(ISBLANK($H$3),0,SEARCH($H$3,$B169))</formula>
    </cfRule>
  </conditionalFormatting>
  <conditionalFormatting sqref="A169:A171 A173 A176:A179 A182:A183 A185:A309">
    <cfRule type="expression" dxfId="879" priority="4462">
      <formula>IF(ISBLANK($H$3),0,SEARCH($H$3,$B169))</formula>
    </cfRule>
  </conditionalFormatting>
  <conditionalFormatting sqref="A169:A171 C169:C171 E169:H171 A173 C173 E173:H173 A176:A179 C176:C179 E176:G179 H176:H322 A182:A183 C182:C183 E182:G183 A185:A309 C185:C309 E185:E322 F185:G309 E324:E393 H324:H393">
    <cfRule type="expression" dxfId="878" priority="4463">
      <formula>IF(ISBLANK($H$3),0,SEARCH($H$3,$B169))</formula>
    </cfRule>
  </conditionalFormatting>
  <conditionalFormatting sqref="A169:A170 H169:H171 A173 H173 A176:A178 H176:H322 A182 A185:A309 H324:H393">
    <cfRule type="expression" dxfId="877" priority="4464">
      <formula>IF(ISBLANK($H$3),0,SEARCH($H$3,$B169))</formula>
    </cfRule>
  </conditionalFormatting>
  <conditionalFormatting sqref="A168:C168 E168:H168 A176:C176 E176:H176">
    <cfRule type="expression" dxfId="876" priority="4465">
      <formula>IF(ISBLANK($H$3),0,SEARCH($H$3,$B168))</formula>
    </cfRule>
  </conditionalFormatting>
  <conditionalFormatting sqref="A168:C168 E168:J168 A176:C176 E176:J176">
    <cfRule type="expression" dxfId="875" priority="4466">
      <formula>IF(ISBLANK($H$3),0,SEARCH($H$3,$B168))</formula>
    </cfRule>
  </conditionalFormatting>
  <conditionalFormatting sqref="A168 A176">
    <cfRule type="expression" dxfId="874" priority="4467">
      <formula>IF(ISBLANK($H$3),0,SEARCH($H$3,$B168))</formula>
    </cfRule>
  </conditionalFormatting>
  <conditionalFormatting sqref="A168 C168 E168:H168 A176 C176 E176:H176">
    <cfRule type="expression" dxfId="873" priority="4468">
      <formula>IF(ISBLANK($H$3),0,SEARCH($H$3,$B168))</formula>
    </cfRule>
  </conditionalFormatting>
  <conditionalFormatting sqref="A168 H168 A176 H176">
    <cfRule type="expression" dxfId="872" priority="4469">
      <formula>IF(ISBLANK($H$3),0,SEARCH($H$3,$B168))</formula>
    </cfRule>
  </conditionalFormatting>
  <conditionalFormatting sqref="A168 C168 E168:H168 A176 C176 E176:H176">
    <cfRule type="expression" dxfId="871" priority="4470">
      <formula>IF(ISBLANK($H$3),0,SEARCH($H$3,$B168))</formula>
    </cfRule>
  </conditionalFormatting>
  <conditionalFormatting sqref="A168 C168 E168:H168 A176 C176 E176:H176">
    <cfRule type="expression" dxfId="870" priority="4471">
      <formula>IF(ISBLANK($H$3),0,SEARCH($H$3,$B168))</formula>
    </cfRule>
  </conditionalFormatting>
  <conditionalFormatting sqref="A168 A176">
    <cfRule type="expression" dxfId="869" priority="4472">
      <formula>IF(ISBLANK($H$3),0,SEARCH($H$3,$B168))</formula>
    </cfRule>
  </conditionalFormatting>
  <conditionalFormatting sqref="A168 C168 E168:H168 A176 C176 E176:H176">
    <cfRule type="expression" dxfId="868" priority="4473">
      <formula>IF(ISBLANK($H$3),0,SEARCH($H$3,$B168))</formula>
    </cfRule>
  </conditionalFormatting>
  <conditionalFormatting sqref="A168 H168 A176 H176">
    <cfRule type="expression" dxfId="867" priority="4474">
      <formula>IF(ISBLANK($H$3),0,SEARCH($H$3,$B168))</formula>
    </cfRule>
  </conditionalFormatting>
  <conditionalFormatting sqref="A167:C167 E167:H167 A175:C175 E175:G175 H175:H176">
    <cfRule type="expression" dxfId="866" priority="4475">
      <formula>IF(ISBLANK($H$3),0,SEARCH($H$3,$B167))</formula>
    </cfRule>
  </conditionalFormatting>
  <conditionalFormatting sqref="A167:C167 E167:J167 A175:C175 E175:G175 H175:H176 I175:J175">
    <cfRule type="expression" dxfId="865" priority="4476">
      <formula>IF(ISBLANK($H$3),0,SEARCH($H$3,$B167))</formula>
    </cfRule>
  </conditionalFormatting>
  <conditionalFormatting sqref="A167 A175">
    <cfRule type="expression" dxfId="864" priority="4477">
      <formula>IF(ISBLANK($H$3),0,SEARCH($H$3,$B167))</formula>
    </cfRule>
  </conditionalFormatting>
  <conditionalFormatting sqref="A167 E167:F167 H167 A175 E175:F175 H175:H176">
    <cfRule type="expression" dxfId="863" priority="4478">
      <formula>IF(ISBLANK($H$3),0,SEARCH($H$3,$B167))</formula>
    </cfRule>
  </conditionalFormatting>
  <conditionalFormatting sqref="H167 H175:H176">
    <cfRule type="expression" dxfId="862" priority="4479">
      <formula>IF(ISBLANK($H$3),0,SEARCH($H$3,$B167))</formula>
    </cfRule>
  </conditionalFormatting>
  <conditionalFormatting sqref="A167 C167 E167:H167 A175 C175 E175:G175 H175:H176">
    <cfRule type="expression" dxfId="861" priority="4480">
      <formula>IF(ISBLANK($H$3),0,SEARCH($H$3,$B167))</formula>
    </cfRule>
  </conditionalFormatting>
  <conditionalFormatting sqref="A167 C167 E167:H167 A175 C175 E175:G175 H175:H176">
    <cfRule type="expression" dxfId="860" priority="4481">
      <formula>IF(ISBLANK($H$3),0,SEARCH($H$3,$B167))</formula>
    </cfRule>
  </conditionalFormatting>
  <conditionalFormatting sqref="A167 A175">
    <cfRule type="expression" dxfId="859" priority="4482">
      <formula>IF(ISBLANK($H$3),0,SEARCH($H$3,$B167))</formula>
    </cfRule>
  </conditionalFormatting>
  <conditionalFormatting sqref="A167 E167:F167 H167 A175 E175:F175 H175:H176">
    <cfRule type="expression" dxfId="858" priority="4483">
      <formula>IF(ISBLANK($H$3),0,SEARCH($H$3,$B167))</formula>
    </cfRule>
  </conditionalFormatting>
  <conditionalFormatting sqref="H167 H175:H176">
    <cfRule type="expression" dxfId="857" priority="4484">
      <formula>IF(ISBLANK($H$3),0,SEARCH($H$3,$B167))</formula>
    </cfRule>
  </conditionalFormatting>
  <conditionalFormatting sqref="A165:C166 E165:H166">
    <cfRule type="expression" dxfId="856" priority="4485">
      <formula>IF(ISBLANK($H$3),0,SEARCH($H$3,$B165))</formula>
    </cfRule>
  </conditionalFormatting>
  <conditionalFormatting sqref="A165:C166 E165:J166">
    <cfRule type="expression" dxfId="855" priority="4486">
      <formula>IF(ISBLANK($H$3),0,SEARCH($H$3,$B165))</formula>
    </cfRule>
  </conditionalFormatting>
  <conditionalFormatting sqref="A165:A166">
    <cfRule type="expression" dxfId="854" priority="4487">
      <formula>IF(ISBLANK($H$3),0,SEARCH($H$3,$B165))</formula>
    </cfRule>
  </conditionalFormatting>
  <conditionalFormatting sqref="A165:A166 E165:E166 H165:H166 C166 F166:G166">
    <cfRule type="expression" dxfId="853" priority="4488">
      <formula>IF(ISBLANK($H$3),0,SEARCH($H$3,$B165))</formula>
    </cfRule>
  </conditionalFormatting>
  <conditionalFormatting sqref="H165:H166">
    <cfRule type="expression" dxfId="852" priority="4489">
      <formula>IF(ISBLANK($H$3),0,SEARCH($H$3,$B165))</formula>
    </cfRule>
  </conditionalFormatting>
  <conditionalFormatting sqref="A165:A166 C165:C166 E165:H166">
    <cfRule type="expression" dxfId="851" priority="4490">
      <formula>IF(ISBLANK($H$3),0,SEARCH($H$3,$B165))</formula>
    </cfRule>
  </conditionalFormatting>
  <conditionalFormatting sqref="A165:A166 C165 E165:E166 F165:G165 H165:H166">
    <cfRule type="expression" dxfId="850" priority="4491">
      <formula>IF(ISBLANK($H$3),0,SEARCH($H$3,$B165))</formula>
    </cfRule>
  </conditionalFormatting>
  <conditionalFormatting sqref="A165:A166">
    <cfRule type="expression" dxfId="849" priority="4492">
      <formula>IF(ISBLANK($H$3),0,SEARCH($H$3,$B165))</formula>
    </cfRule>
  </conditionalFormatting>
  <conditionalFormatting sqref="A165:A166 E165:E166 H165:H166 C166 F166:G166">
    <cfRule type="expression" dxfId="848" priority="4493">
      <formula>IF(ISBLANK($H$3),0,SEARCH($H$3,$B165))</formula>
    </cfRule>
  </conditionalFormatting>
  <conditionalFormatting sqref="H165:H166">
    <cfRule type="expression" dxfId="847" priority="4494">
      <formula>IF(ISBLANK($H$3),0,SEARCH($H$3,$B165))</formula>
    </cfRule>
  </conditionalFormatting>
  <conditionalFormatting sqref="A164:C164 E164:H164">
    <cfRule type="expression" dxfId="846" priority="4495">
      <formula>IF(ISBLANK($H$3),0,SEARCH($H$3,$B164))</formula>
    </cfRule>
  </conditionalFormatting>
  <conditionalFormatting sqref="A164:C164 E164:J164">
    <cfRule type="expression" dxfId="845" priority="4496">
      <formula>IF(ISBLANK($H$3),0,SEARCH($H$3,$B164))</formula>
    </cfRule>
  </conditionalFormatting>
  <conditionalFormatting sqref="A164">
    <cfRule type="expression" dxfId="844" priority="4497">
      <formula>IF(ISBLANK($H$3),0,SEARCH($H$3,$B164))</formula>
    </cfRule>
  </conditionalFormatting>
  <conditionalFormatting sqref="A164 E164 H164">
    <cfRule type="expression" dxfId="843" priority="4498">
      <formula>IF(ISBLANK($H$3),0,SEARCH($H$3,$B164))</formula>
    </cfRule>
  </conditionalFormatting>
  <conditionalFormatting sqref="A164 H164">
    <cfRule type="expression" dxfId="842" priority="4499">
      <formula>IF(ISBLANK($H$3),0,SEARCH($H$3,$B164))</formula>
    </cfRule>
  </conditionalFormatting>
  <conditionalFormatting sqref="A164 C164 E164:H164">
    <cfRule type="expression" dxfId="841" priority="4500">
      <formula>IF(ISBLANK($H$3),0,SEARCH($H$3,$B164))</formula>
    </cfRule>
  </conditionalFormatting>
  <conditionalFormatting sqref="A164 C164 E164:H164">
    <cfRule type="expression" dxfId="840" priority="4501">
      <formula>IF(ISBLANK($H$3),0,SEARCH($H$3,$B164))</formula>
    </cfRule>
  </conditionalFormatting>
  <conditionalFormatting sqref="A164">
    <cfRule type="expression" dxfId="839" priority="4502">
      <formula>IF(ISBLANK($H$3),0,SEARCH($H$3,$B164))</formula>
    </cfRule>
  </conditionalFormatting>
  <conditionalFormatting sqref="A164 E164 H164">
    <cfRule type="expression" dxfId="838" priority="4503">
      <formula>IF(ISBLANK($H$3),0,SEARCH($H$3,$B164))</formula>
    </cfRule>
  </conditionalFormatting>
  <conditionalFormatting sqref="A164 H164">
    <cfRule type="expression" dxfId="837" priority="4504">
      <formula>IF(ISBLANK($H$3),0,SEARCH($H$3,$B164))</formula>
    </cfRule>
  </conditionalFormatting>
  <conditionalFormatting sqref="A163:C163 E163:H163">
    <cfRule type="expression" dxfId="836" priority="4505">
      <formula>IF(ISBLANK($H$3),0,SEARCH($H$3,$B163))</formula>
    </cfRule>
  </conditionalFormatting>
  <conditionalFormatting sqref="A163:C163 E163:J163">
    <cfRule type="expression" dxfId="835" priority="4506">
      <formula>IF(ISBLANK($H$3),0,SEARCH($H$3,$B163))</formula>
    </cfRule>
  </conditionalFormatting>
  <conditionalFormatting sqref="A163">
    <cfRule type="expression" dxfId="834" priority="4507">
      <formula>IF(ISBLANK($H$3),0,SEARCH($H$3,$B163))</formula>
    </cfRule>
  </conditionalFormatting>
  <conditionalFormatting sqref="A163 C163 E163:H163">
    <cfRule type="expression" dxfId="833" priority="4508">
      <formula>IF(ISBLANK($H$3),0,SEARCH($H$3,$B163))</formula>
    </cfRule>
  </conditionalFormatting>
  <conditionalFormatting sqref="H163">
    <cfRule type="expression" dxfId="832" priority="4509">
      <formula>IF(ISBLANK($H$3),0,SEARCH($H$3,$B163))</formula>
    </cfRule>
  </conditionalFormatting>
  <conditionalFormatting sqref="A163 C163 E163:H163">
    <cfRule type="expression" dxfId="831" priority="4510">
      <formula>IF(ISBLANK($H$3),0,SEARCH($H$3,$B163))</formula>
    </cfRule>
  </conditionalFormatting>
  <conditionalFormatting sqref="A163 C163 E163:H163">
    <cfRule type="expression" dxfId="830" priority="4511">
      <formula>IF(ISBLANK($H$3),0,SEARCH($H$3,$B163))</formula>
    </cfRule>
  </conditionalFormatting>
  <conditionalFormatting sqref="A163">
    <cfRule type="expression" dxfId="829" priority="4512">
      <formula>IF(ISBLANK($H$3),0,SEARCH($H$3,$B163))</formula>
    </cfRule>
  </conditionalFormatting>
  <conditionalFormatting sqref="A163 C163 E163:H163">
    <cfRule type="expression" dxfId="828" priority="4513">
      <formula>IF(ISBLANK($H$3),0,SEARCH($H$3,$B163))</formula>
    </cfRule>
  </conditionalFormatting>
  <conditionalFormatting sqref="H163">
    <cfRule type="expression" dxfId="827" priority="4514">
      <formula>IF(ISBLANK($H$3),0,SEARCH($H$3,$B163))</formula>
    </cfRule>
  </conditionalFormatting>
  <conditionalFormatting sqref="A162:C162 E162:H162">
    <cfRule type="expression" dxfId="826" priority="4515">
      <formula>IF(ISBLANK($H$3),0,SEARCH($H$3,$B162))</formula>
    </cfRule>
  </conditionalFormatting>
  <conditionalFormatting sqref="A162:C162 E162:J162">
    <cfRule type="expression" dxfId="825" priority="4516">
      <formula>IF(ISBLANK($H$3),0,SEARCH($H$3,$B162))</formula>
    </cfRule>
  </conditionalFormatting>
  <conditionalFormatting sqref="A162">
    <cfRule type="expression" dxfId="824" priority="4517">
      <formula>IF(ISBLANK($H$3),0,SEARCH($H$3,$B162))</formula>
    </cfRule>
  </conditionalFormatting>
  <conditionalFormatting sqref="A162 C162 E162:H162">
    <cfRule type="expression" dxfId="823" priority="4518">
      <formula>IF(ISBLANK($H$3),0,SEARCH($H$3,$B162))</formula>
    </cfRule>
  </conditionalFormatting>
  <conditionalFormatting sqref="A162 H162">
    <cfRule type="expression" dxfId="822" priority="4519">
      <formula>IF(ISBLANK($H$3),0,SEARCH($H$3,$B162))</formula>
    </cfRule>
  </conditionalFormatting>
  <conditionalFormatting sqref="A162 C162 E162:H162">
    <cfRule type="expression" dxfId="821" priority="4520">
      <formula>IF(ISBLANK($H$3),0,SEARCH($H$3,$B162))</formula>
    </cfRule>
  </conditionalFormatting>
  <conditionalFormatting sqref="A162 E162 H162">
    <cfRule type="expression" dxfId="820" priority="4521">
      <formula>IF(ISBLANK($H$3),0,SEARCH($H$3,$B162))</formula>
    </cfRule>
  </conditionalFormatting>
  <conditionalFormatting sqref="A162">
    <cfRule type="expression" dxfId="819" priority="4522">
      <formula>IF(ISBLANK($H$3),0,SEARCH($H$3,$B162))</formula>
    </cfRule>
  </conditionalFormatting>
  <conditionalFormatting sqref="A162 C162 E162:H162">
    <cfRule type="expression" dxfId="818" priority="4523">
      <formula>IF(ISBLANK($H$3),0,SEARCH($H$3,$B162))</formula>
    </cfRule>
  </conditionalFormatting>
  <conditionalFormatting sqref="A162 H162">
    <cfRule type="expression" dxfId="817" priority="4524">
      <formula>IF(ISBLANK($H$3),0,SEARCH($H$3,$B162))</formula>
    </cfRule>
  </conditionalFormatting>
  <conditionalFormatting sqref="A157:C161 E157:H161 I158:J158 A173:C174 E173:H174 A181:C181 E181:H181">
    <cfRule type="expression" dxfId="816" priority="4525">
      <formula>IF(ISBLANK($H$3),0,SEARCH($H$3,$B157))</formula>
    </cfRule>
  </conditionalFormatting>
  <conditionalFormatting sqref="A157:C161 E157:J161 A173:C174 E173:J174 A181:C181 E181:J181">
    <cfRule type="expression" dxfId="815" priority="4526">
      <formula>IF(ISBLANK($H$3),0,SEARCH($H$3,$B157))</formula>
    </cfRule>
  </conditionalFormatting>
  <conditionalFormatting sqref="A157:A161 A173:A174 A181">
    <cfRule type="expression" dxfId="814" priority="4527">
      <formula>IF(ISBLANK($H$3),0,SEARCH($H$3,$B157))</formula>
    </cfRule>
  </conditionalFormatting>
  <conditionalFormatting sqref="A157:A161 E157:E161 H157:H161 C158:C161 F158:G161 A173:A174 E173:E174 H173:H174 A181 E181 H181">
    <cfRule type="expression" dxfId="813" priority="4528">
      <formula>IF(ISBLANK($H$3),0,SEARCH($H$3,$B157))</formula>
    </cfRule>
  </conditionalFormatting>
  <conditionalFormatting sqref="A157:A161 H157:H161 B158:C158 E158:G158 A173:A174 H173:H174 A181 H181">
    <cfRule type="expression" dxfId="812" priority="4529">
      <formula>IF(ISBLANK($H$3),0,SEARCH($H$3,$B157))</formula>
    </cfRule>
  </conditionalFormatting>
  <conditionalFormatting sqref="A158:C158 E158:H158">
    <cfRule type="expression" dxfId="811" priority="4530">
      <formula>IF(ISBLANK($H$3),0,SEARCH($H$3,$B158))</formula>
    </cfRule>
  </conditionalFormatting>
  <conditionalFormatting sqref="A157:A161 C157:C161 E157:H161 A173:A174 C173:C174 E173:H174 A181 C181 E181:H181">
    <cfRule type="expression" dxfId="810" priority="4531">
      <formula>IF(ISBLANK($H$3),0,SEARCH($H$3,$B157))</formula>
    </cfRule>
  </conditionalFormatting>
  <conditionalFormatting sqref="A157:A161 C157:C161 E157:H161 A173:A174 C173:C174 E173:H174 A181 C181 E181:H181">
    <cfRule type="expression" dxfId="809" priority="4532">
      <formula>IF(ISBLANK($H$3),0,SEARCH($H$3,$B157))</formula>
    </cfRule>
  </conditionalFormatting>
  <conditionalFormatting sqref="A157:A161 A173:A174 A181">
    <cfRule type="expression" dxfId="808" priority="4533">
      <formula>IF(ISBLANK($H$3),0,SEARCH($H$3,$B157))</formula>
    </cfRule>
  </conditionalFormatting>
  <conditionalFormatting sqref="A157:A161 E157:E161 H157:H161 C158:C161 F158:G161 A173:A174 E173:E174 H173:H174 A181 E181 H181">
    <cfRule type="expression" dxfId="807" priority="4534">
      <formula>IF(ISBLANK($H$3),0,SEARCH($H$3,$B157))</formula>
    </cfRule>
  </conditionalFormatting>
  <conditionalFormatting sqref="A157:A161 H157:H161 C158 E158:G158 A173:A174 H173:H174 A181 H181">
    <cfRule type="expression" dxfId="806" priority="4535">
      <formula>IF(ISBLANK($H$3),0,SEARCH($H$3,$B157))</formula>
    </cfRule>
  </conditionalFormatting>
  <conditionalFormatting sqref="A158 C158 E158:H158">
    <cfRule type="expression" dxfId="805" priority="4536">
      <formula>IF(ISBLANK($H$3),0,SEARCH($H$3,$B158))</formula>
    </cfRule>
  </conditionalFormatting>
  <conditionalFormatting sqref="A156:C156 E156:H156 A172:C172 E172:G172 H172:H173 A180:C180 E180:H180 A184:C184 E184:H184">
    <cfRule type="expression" dxfId="804" priority="4537">
      <formula>IF(ISBLANK($H$3),0,SEARCH($H$3,$B156))</formula>
    </cfRule>
  </conditionalFormatting>
  <conditionalFormatting sqref="A156:C156 E156:J156 A172:C172 E172:G172 H172:H173 I172:J172 A180:C180 E180:J180 A184:C184 E184:J184">
    <cfRule type="expression" dxfId="803" priority="4538">
      <formula>IF(ISBLANK($H$3),0,SEARCH($H$3,$B156))</formula>
    </cfRule>
  </conditionalFormatting>
  <conditionalFormatting sqref="A156 A172 A180 A184">
    <cfRule type="expression" dxfId="802" priority="4539">
      <formula>IF(ISBLANK($H$3),0,SEARCH($H$3,$B156))</formula>
    </cfRule>
  </conditionalFormatting>
  <conditionalFormatting sqref="A156 C156 E156:H156 A172 C172 E172:G172 H172:H173 A180 C180 E180:H180 A184 C184 E184:H184">
    <cfRule type="expression" dxfId="801" priority="4540">
      <formula>IF(ISBLANK($H$3),0,SEARCH($H$3,$B156))</formula>
    </cfRule>
  </conditionalFormatting>
  <conditionalFormatting sqref="A156 H156 A172 H172:H173 A180 H180 A184 H184">
    <cfRule type="expression" dxfId="800" priority="4541">
      <formula>IF(ISBLANK($H$3),0,SEARCH($H$3,$B156))</formula>
    </cfRule>
  </conditionalFormatting>
  <conditionalFormatting sqref="A156 C156 E156:H156 A172 C172 E172:G172 H172:H173 A180 C180 E180:H180 A184 C184 E184:H184">
    <cfRule type="expression" dxfId="799" priority="4542">
      <formula>IF(ISBLANK($H$3),0,SEARCH($H$3,$B156))</formula>
    </cfRule>
  </conditionalFormatting>
  <conditionalFormatting sqref="A156 C156 E156:H156 A172 C172 E172:G172 H172:H173 A180 C180 E180:H180 A184 C184 E184:H184">
    <cfRule type="expression" dxfId="798" priority="4543">
      <formula>IF(ISBLANK($H$3),0,SEARCH($H$3,$B156))</formula>
    </cfRule>
  </conditionalFormatting>
  <conditionalFormatting sqref="A156 A172 A180 A184">
    <cfRule type="expression" dxfId="797" priority="4544">
      <formula>IF(ISBLANK($H$3),0,SEARCH($H$3,$B156))</formula>
    </cfRule>
  </conditionalFormatting>
  <conditionalFormatting sqref="A156 C156 E156:H156 A172 C172 E172:G172 H172:H173 A180 C180 E180:H180 A184 C184 E184:H184">
    <cfRule type="expression" dxfId="796" priority="4545">
      <formula>IF(ISBLANK($H$3),0,SEARCH($H$3,$B156))</formula>
    </cfRule>
  </conditionalFormatting>
  <conditionalFormatting sqref="A156 H156 A172 H172:H173 A180 H180 A184 H184">
    <cfRule type="expression" dxfId="795" priority="4546">
      <formula>IF(ISBLANK($H$3),0,SEARCH($H$3,$B156))</formula>
    </cfRule>
  </conditionalFormatting>
  <conditionalFormatting sqref="A154:C155 E154:H155 A170:C171 E170:H171 A173:C173 E173:H173 A178:C179 E178:G179 H178:H322 A182:C183 E182:G183 A185:C309 E185:E322 F185:G309 E324:E393 H324:H393">
    <cfRule type="expression" dxfId="794" priority="4547">
      <formula>IF(ISBLANK($H$3),0,SEARCH($H$3,$B154))</formula>
    </cfRule>
  </conditionalFormatting>
  <conditionalFormatting sqref="A154:C155 E154:J155 A170:C171 E170:J171 A173:C173 E173:J173 A178:C179 E178:G179 H178:H322 I178:J179 A182:C183 E182:G183 I182:J183 A185:C309 E185:E322 F185:G309 I185:J309 E324:E393 H324:H393">
    <cfRule type="expression" dxfId="793" priority="4548">
      <formula>IF(ISBLANK($H$3),0,SEARCH($H$3,$B154))</formula>
    </cfRule>
  </conditionalFormatting>
  <conditionalFormatting sqref="A154:A155 A170:A171 A173 A178:A179 A182:A183 A185:A309">
    <cfRule type="expression" dxfId="792" priority="4549">
      <formula>IF(ISBLANK($H$3),0,SEARCH($H$3,$B154))</formula>
    </cfRule>
  </conditionalFormatting>
  <conditionalFormatting sqref="A154:A155 C154:C155 E154:H155 A170:A171 C170:C171 E170:H171 A173 C173 E173:H173 A178:A179 C178:C179 E178:G179 H178:H322 A182:A183 C182:C183 E182:G183 A185:A309 C185:C309 E185:E322 F185:G309 E324:E393 H324:H393">
    <cfRule type="expression" dxfId="791" priority="4550">
      <formula>IF(ISBLANK($H$3),0,SEARCH($H$3,$B154))</formula>
    </cfRule>
  </conditionalFormatting>
  <conditionalFormatting sqref="A154:A155 H154:H155 A170:A171 H170:H171 A173 H173 A178:A179 H178:H322 A182:A183 A185:A309 H324:H393">
    <cfRule type="expression" dxfId="790" priority="4551">
      <formula>IF(ISBLANK($H$3),0,SEARCH($H$3,$B154))</formula>
    </cfRule>
  </conditionalFormatting>
  <conditionalFormatting sqref="A154:A155 C154:C155 E154:H155 A170:A171 C170:C171 E170:H171 A173 C173 E173:H173 A178:A179 C178:C179 E178:G179 H178:H322 A182:A183 C182:C183 E182:G183 A185:A309 C185:C309 E185:E322 F185:G309 E324:E393 H324:H393">
    <cfRule type="expression" dxfId="789" priority="4552">
      <formula>IF(ISBLANK($H$3),0,SEARCH($H$3,$B154))</formula>
    </cfRule>
  </conditionalFormatting>
  <conditionalFormatting sqref="A154:A155 E154:E155 H154:H155 C155 F155:G155 A170:A171 E170:E171 H170:H171 C171 F171:G171 A173 E173 H173 A178:A179 E178:E179 H178:H322 C179 F179:G179 A182:A183 E182:E183 C183 F183:G183 A185:A309 E185:E322 E324:E393 H324:H393">
    <cfRule type="expression" dxfId="788" priority="4553">
      <formula>IF(ISBLANK($H$3),0,SEARCH($H$3,$B154))</formula>
    </cfRule>
  </conditionalFormatting>
  <conditionalFormatting sqref="A154:A155 A170:A171 A173 A178:A179 A182:A183 A185:A309">
    <cfRule type="expression" dxfId="787" priority="4554">
      <formula>IF(ISBLANK($H$3),0,SEARCH($H$3,$B154))</formula>
    </cfRule>
  </conditionalFormatting>
  <conditionalFormatting sqref="A154:A155 C154:C155 E154:H155 A170:A171 C170:C171 E170:H171 A173 C173 E173:H173 A178:A179 C178:C179 E178:G179 H178:H322 A182:A183 C182:C183 E182:G183 A185:A309 C185:C309 E185:E322 F185:G309 E324:E393 H324:H393">
    <cfRule type="expression" dxfId="786" priority="4555">
      <formula>IF(ISBLANK($H$3),0,SEARCH($H$3,$B154))</formula>
    </cfRule>
  </conditionalFormatting>
  <conditionalFormatting sqref="A154:A155 H154:H155 A170:A171 H170:H171 A173 H173 A178:A179 H178:H322 A182:A183 A185:A309 H324:H393">
    <cfRule type="expression" dxfId="785" priority="4556">
      <formula>IF(ISBLANK($H$3),0,SEARCH($H$3,$B154))</formula>
    </cfRule>
  </conditionalFormatting>
  <conditionalFormatting sqref="A153:C153 E153:H153 A169:C169 E169:H169 A176:C177 E176:H177">
    <cfRule type="expression" dxfId="784" priority="4557">
      <formula>IF(ISBLANK($H$3),0,SEARCH($H$3,$B153))</formula>
    </cfRule>
  </conditionalFormatting>
  <conditionalFormatting sqref="A153:C153 E153:J153 A169:C169 E169:J169 A176:C177 E176:J177">
    <cfRule type="expression" dxfId="783" priority="4558">
      <formula>IF(ISBLANK($H$3),0,SEARCH($H$3,$B153))</formula>
    </cfRule>
  </conditionalFormatting>
  <conditionalFormatting sqref="A153 A169 A176:A177">
    <cfRule type="expression" dxfId="782" priority="4559">
      <formula>IF(ISBLANK($H$3),0,SEARCH($H$3,$B153))</formula>
    </cfRule>
  </conditionalFormatting>
  <conditionalFormatting sqref="A153 C153 E153:H153 A169 C169 E169:H169 A176:A177 C176:C177 E176:H177">
    <cfRule type="expression" dxfId="781" priority="4560">
      <formula>IF(ISBLANK($H$3),0,SEARCH($H$3,$B153))</formula>
    </cfRule>
  </conditionalFormatting>
  <conditionalFormatting sqref="A153 H153 A169 H169 A176:A177 H176:H177">
    <cfRule type="expression" dxfId="780" priority="4561">
      <formula>IF(ISBLANK($H$3),0,SEARCH($H$3,$B153))</formula>
    </cfRule>
  </conditionalFormatting>
  <conditionalFormatting sqref="A153 C153 E153:H153 A169 C169 E169:H169 A176:A177 C176:C177 E176:H177">
    <cfRule type="expression" dxfId="779" priority="4562">
      <formula>IF(ISBLANK($H$3),0,SEARCH($H$3,$B153))</formula>
    </cfRule>
  </conditionalFormatting>
  <conditionalFormatting sqref="A153 C153 E153:H153 A169 C169 E169:H169 A176:A177 C176:C177 E176:H177">
    <cfRule type="expression" dxfId="778" priority="4563">
      <formula>IF(ISBLANK($H$3),0,SEARCH($H$3,$B153))</formula>
    </cfRule>
  </conditionalFormatting>
  <conditionalFormatting sqref="A153 A169 A176:A177">
    <cfRule type="expression" dxfId="777" priority="4564">
      <formula>IF(ISBLANK($H$3),0,SEARCH($H$3,$B153))</formula>
    </cfRule>
  </conditionalFormatting>
  <conditionalFormatting sqref="A153 C153 E153:H153 A169 C169 E169:H169 A176:A177 C176:C177 E176:H177">
    <cfRule type="expression" dxfId="776" priority="4565">
      <formula>IF(ISBLANK($H$3),0,SEARCH($H$3,$B153))</formula>
    </cfRule>
  </conditionalFormatting>
  <conditionalFormatting sqref="A153 H153 A169 H169 A176:A177 H176:H177">
    <cfRule type="expression" dxfId="775" priority="4566">
      <formula>IF(ISBLANK($H$3),0,SEARCH($H$3,$B153))</formula>
    </cfRule>
  </conditionalFormatting>
  <conditionalFormatting sqref="A152:C152 E152:H152 A168:C168 E168:H168 A176:C176 E176:H176">
    <cfRule type="expression" dxfId="774" priority="4567">
      <formula>IF(ISBLANK($H$3),0,SEARCH($H$3,$B152))</formula>
    </cfRule>
  </conditionalFormatting>
  <conditionalFormatting sqref="A152:C152 E152:J152 A168:C168 E168:J168 A176:C176 E176:J176">
    <cfRule type="expression" dxfId="773" priority="4568">
      <formula>IF(ISBLANK($H$3),0,SEARCH($H$3,$B152))</formula>
    </cfRule>
  </conditionalFormatting>
  <conditionalFormatting sqref="A152 A168 A176">
    <cfRule type="expression" dxfId="772" priority="4569">
      <formula>IF(ISBLANK($H$3),0,SEARCH($H$3,$B152))</formula>
    </cfRule>
  </conditionalFormatting>
  <conditionalFormatting sqref="A152 E152 H152 A168 E168 H168 A176 E176 H176">
    <cfRule type="expression" dxfId="771" priority="4570">
      <formula>IF(ISBLANK($H$3),0,SEARCH($H$3,$B152))</formula>
    </cfRule>
  </conditionalFormatting>
  <conditionalFormatting sqref="H152 H168 H176">
    <cfRule type="expression" dxfId="770" priority="4571">
      <formula>IF(ISBLANK($H$3),0,SEARCH($H$3,$B152))</formula>
    </cfRule>
  </conditionalFormatting>
  <conditionalFormatting sqref="A152 C152 E152:H152 A168 C168 E168:H168 A176 C176 E176:H176">
    <cfRule type="expression" dxfId="769" priority="4572">
      <formula>IF(ISBLANK($H$3),0,SEARCH($H$3,$B152))</formula>
    </cfRule>
  </conditionalFormatting>
  <conditionalFormatting sqref="A152 C152 E152:H152 A168 C168 E168:H168 A176 C176 E176:H176">
    <cfRule type="expression" dxfId="768" priority="4573">
      <formula>IF(ISBLANK($H$3),0,SEARCH($H$3,$B152))</formula>
    </cfRule>
  </conditionalFormatting>
  <conditionalFormatting sqref="A152 A168 A176">
    <cfRule type="expression" dxfId="767" priority="4574">
      <formula>IF(ISBLANK($H$3),0,SEARCH($H$3,$B152))</formula>
    </cfRule>
  </conditionalFormatting>
  <conditionalFormatting sqref="A152 E152 H152 A168 E168 H168 A176 E176 H176">
    <cfRule type="expression" dxfId="766" priority="4575">
      <formula>IF(ISBLANK($H$3),0,SEARCH($H$3,$B152))</formula>
    </cfRule>
  </conditionalFormatting>
  <conditionalFormatting sqref="H152 H168 H176">
    <cfRule type="expression" dxfId="765" priority="4576">
      <formula>IF(ISBLANK($H$3),0,SEARCH($H$3,$B152))</formula>
    </cfRule>
  </conditionalFormatting>
  <conditionalFormatting sqref="A151:C151 E151:H151 A167:C167 E167:H167 A175:C175 E175:G175 H175:H176">
    <cfRule type="expression" dxfId="764" priority="4577">
      <formula>IF(ISBLANK($H$3),0,SEARCH($H$3,$B151))</formula>
    </cfRule>
  </conditionalFormatting>
  <conditionalFormatting sqref="A151:C151 E151:J151 A167:C167 E167:J167 A175:C175 E175:G175 H175:H176 I175:J175">
    <cfRule type="expression" dxfId="763" priority="4578">
      <formula>IF(ISBLANK($H$3),0,SEARCH($H$3,$B151))</formula>
    </cfRule>
  </conditionalFormatting>
  <conditionalFormatting sqref="A151 A167 A175">
    <cfRule type="expression" dxfId="762" priority="4579">
      <formula>IF(ISBLANK($H$3),0,SEARCH($H$3,$B151))</formula>
    </cfRule>
  </conditionalFormatting>
  <conditionalFormatting sqref="A151 E151 G151:H151 A167 E167 G167:H167 A175 E175 G175 H175:H176">
    <cfRule type="expression" dxfId="761" priority="4580">
      <formula>IF(ISBLANK($H$3),0,SEARCH($H$3,$B151))</formula>
    </cfRule>
  </conditionalFormatting>
  <conditionalFormatting sqref="A151 H151 A167 H167 A175 H175:H176">
    <cfRule type="expression" dxfId="760" priority="4581">
      <formula>IF(ISBLANK($H$3),0,SEARCH($H$3,$B151))</formula>
    </cfRule>
  </conditionalFormatting>
  <conditionalFormatting sqref="A151 C151 E151:H151 A167 C167 E167:H167 A175 C175 E175:G175 H175:H176">
    <cfRule type="expression" dxfId="759" priority="4582">
      <formula>IF(ISBLANK($H$3),0,SEARCH($H$3,$B151))</formula>
    </cfRule>
  </conditionalFormatting>
  <conditionalFormatting sqref="A151 C151 E151:H151 A167 C167 E167:H167 A175 C175 E175:G175 H175:H176">
    <cfRule type="expression" dxfId="758" priority="4583">
      <formula>IF(ISBLANK($H$3),0,SEARCH($H$3,$B151))</formula>
    </cfRule>
  </conditionalFormatting>
  <conditionalFormatting sqref="A151 A167 A175">
    <cfRule type="expression" dxfId="757" priority="4584">
      <formula>IF(ISBLANK($H$3),0,SEARCH($H$3,$B151))</formula>
    </cfRule>
  </conditionalFormatting>
  <conditionalFormatting sqref="A151 E151 G151:H151 A167 E167 G167:H167 A175 E175 G175 H175:H176">
    <cfRule type="expression" dxfId="756" priority="4585">
      <formula>IF(ISBLANK($H$3),0,SEARCH($H$3,$B151))</formula>
    </cfRule>
  </conditionalFormatting>
  <conditionalFormatting sqref="A151 H151 A167 H167 A175 H175:H176">
    <cfRule type="expression" dxfId="755" priority="4586">
      <formula>IF(ISBLANK($H$3),0,SEARCH($H$3,$B151))</formula>
    </cfRule>
  </conditionalFormatting>
  <conditionalFormatting sqref="A149:C150 E149:H150 A165:C166 E165:H166">
    <cfRule type="expression" dxfId="754" priority="4587">
      <formula>IF(ISBLANK($H$3),0,SEARCH($H$3,$B149))</formula>
    </cfRule>
  </conditionalFormatting>
  <conditionalFormatting sqref="A149:C150 E149:J150 A165:C166 E165:J166">
    <cfRule type="expression" dxfId="753" priority="4588">
      <formula>IF(ISBLANK($H$3),0,SEARCH($H$3,$B149))</formula>
    </cfRule>
  </conditionalFormatting>
  <conditionalFormatting sqref="A149:A150 A165:A166">
    <cfRule type="expression" dxfId="752" priority="4589">
      <formula>IF(ISBLANK($H$3),0,SEARCH($H$3,$B149))</formula>
    </cfRule>
  </conditionalFormatting>
  <conditionalFormatting sqref="A149:A150 E149:E150 H149:H150 C150 F150:G150 A165:A166 E165:E166 H165:H166 C166 F166:G166">
    <cfRule type="expression" dxfId="751" priority="4590">
      <formula>IF(ISBLANK($H$3),0,SEARCH($H$3,$B149))</formula>
    </cfRule>
  </conditionalFormatting>
  <conditionalFormatting sqref="H149:H150 A150 H165:H166 A166">
    <cfRule type="expression" dxfId="750" priority="4591">
      <formula>IF(ISBLANK($H$3),0,SEARCH($H$3,$B149))</formula>
    </cfRule>
  </conditionalFormatting>
  <conditionalFormatting sqref="A149:A150 C149:C150 E149:H150 A165:A166 C165:C166 E165:H166">
    <cfRule type="expression" dxfId="749" priority="4592">
      <formula>IF(ISBLANK($H$3),0,SEARCH($H$3,$B149))</formula>
    </cfRule>
  </conditionalFormatting>
  <conditionalFormatting sqref="A149:A150 C149:C150 E149:H150 A165:A166 C165:C166 E165:H166">
    <cfRule type="expression" dxfId="748" priority="4593">
      <formula>IF(ISBLANK($H$3),0,SEARCH($H$3,$B149))</formula>
    </cfRule>
  </conditionalFormatting>
  <conditionalFormatting sqref="A149:A150 A165:A166">
    <cfRule type="expression" dxfId="747" priority="4594">
      <formula>IF(ISBLANK($H$3),0,SEARCH($H$3,$B149))</formula>
    </cfRule>
  </conditionalFormatting>
  <conditionalFormatting sqref="A149:A150 E149:E150 H149:H150 C150 F150:G150 A165:A166 E165:E166 H165:H166 C166 F166:G166">
    <cfRule type="expression" dxfId="746" priority="4595">
      <formula>IF(ISBLANK($H$3),0,SEARCH($H$3,$B149))</formula>
    </cfRule>
  </conditionalFormatting>
  <conditionalFormatting sqref="H149:H150 A150 H165:H166 A166">
    <cfRule type="expression" dxfId="745" priority="4596">
      <formula>IF(ISBLANK($H$3),0,SEARCH($H$3,$B149))</formula>
    </cfRule>
  </conditionalFormatting>
  <conditionalFormatting sqref="A148:C148 E148:H148 A164:C164 E164:H164">
    <cfRule type="expression" dxfId="744" priority="4597">
      <formula>IF(ISBLANK($H$3),0,SEARCH($H$3,$B148))</formula>
    </cfRule>
  </conditionalFormatting>
  <conditionalFormatting sqref="A148:C148 E148:J148 A164:C164 E164:J164">
    <cfRule type="expression" dxfId="743" priority="4598">
      <formula>IF(ISBLANK($H$3),0,SEARCH($H$3,$B148))</formula>
    </cfRule>
  </conditionalFormatting>
  <conditionalFormatting sqref="A148 A164">
    <cfRule type="expression" dxfId="742" priority="4599">
      <formula>IF(ISBLANK($H$3),0,SEARCH($H$3,$B148))</formula>
    </cfRule>
  </conditionalFormatting>
  <conditionalFormatting sqref="A148 C148 E148:H148 A164 C164 E164:H164">
    <cfRule type="expression" dxfId="741" priority="4600">
      <formula>IF(ISBLANK($H$3),0,SEARCH($H$3,$B148))</formula>
    </cfRule>
  </conditionalFormatting>
  <conditionalFormatting sqref="H148 H164">
    <cfRule type="expression" dxfId="740" priority="4601">
      <formula>IF(ISBLANK($H$3),0,SEARCH($H$3,$B148))</formula>
    </cfRule>
  </conditionalFormatting>
  <conditionalFormatting sqref="A148 C148 E148:H148 A164 C164 E164:H164">
    <cfRule type="expression" dxfId="739" priority="4602">
      <formula>IF(ISBLANK($H$3),0,SEARCH($H$3,$B148))</formula>
    </cfRule>
  </conditionalFormatting>
  <conditionalFormatting sqref="A148 E148 H148 A164 E164 H164">
    <cfRule type="expression" dxfId="738" priority="4603">
      <formula>IF(ISBLANK($H$3),0,SEARCH($H$3,$B148))</formula>
    </cfRule>
  </conditionalFormatting>
  <conditionalFormatting sqref="A148 A164">
    <cfRule type="expression" dxfId="737" priority="4604">
      <formula>IF(ISBLANK($H$3),0,SEARCH($H$3,$B148))</formula>
    </cfRule>
  </conditionalFormatting>
  <conditionalFormatting sqref="A148 C148 E148:H148 A164 C164 E164:H164">
    <cfRule type="expression" dxfId="736" priority="4605">
      <formula>IF(ISBLANK($H$3),0,SEARCH($H$3,$B148))</formula>
    </cfRule>
  </conditionalFormatting>
  <conditionalFormatting sqref="H148 H164">
    <cfRule type="expression" dxfId="735" priority="4606">
      <formula>IF(ISBLANK($H$3),0,SEARCH($H$3,$B148))</formula>
    </cfRule>
  </conditionalFormatting>
  <conditionalFormatting sqref="A146:C147 E146:H147 A163:C163 E163:H163">
    <cfRule type="expression" dxfId="734" priority="4607">
      <formula>IF(ISBLANK($H$3),0,SEARCH($H$3,$B146))</formula>
    </cfRule>
  </conditionalFormatting>
  <conditionalFormatting sqref="A146:C147 E146:J147 A163:C163 E163:J163">
    <cfRule type="expression" dxfId="733" priority="4608">
      <formula>IF(ISBLANK($H$3),0,SEARCH($H$3,$B146))</formula>
    </cfRule>
  </conditionalFormatting>
  <conditionalFormatting sqref="A146:A147 A163">
    <cfRule type="expression" dxfId="732" priority="4609">
      <formula>IF(ISBLANK($H$3),0,SEARCH($H$3,$B146))</formula>
    </cfRule>
  </conditionalFormatting>
  <conditionalFormatting sqref="A146:A147 C146:C147 E146:H147 A163 C163 E163:H163">
    <cfRule type="expression" dxfId="731" priority="4610">
      <formula>IF(ISBLANK($H$3),0,SEARCH($H$3,$B146))</formula>
    </cfRule>
  </conditionalFormatting>
  <conditionalFormatting sqref="A146:A147 H146:H147 A163 H163">
    <cfRule type="expression" dxfId="730" priority="4611">
      <formula>IF(ISBLANK($H$3),0,SEARCH($H$3,$B146))</formula>
    </cfRule>
  </conditionalFormatting>
  <conditionalFormatting sqref="A146:A147 C146:C147 E146:H147 A163 C163 E163:H163">
    <cfRule type="expression" dxfId="729" priority="4612">
      <formula>IF(ISBLANK($H$3),0,SEARCH($H$3,$B146))</formula>
    </cfRule>
  </conditionalFormatting>
  <conditionalFormatting sqref="A146:A147 C146:C147 E146:H147 A163 C163 E163:H163">
    <cfRule type="expression" dxfId="728" priority="4613">
      <formula>IF(ISBLANK($H$3),0,SEARCH($H$3,$B146))</formula>
    </cfRule>
  </conditionalFormatting>
  <conditionalFormatting sqref="A146:A147 A163">
    <cfRule type="expression" dxfId="727" priority="4614">
      <formula>IF(ISBLANK($H$3),0,SEARCH($H$3,$B146))</formula>
    </cfRule>
  </conditionalFormatting>
  <conditionalFormatting sqref="A146:A147 C146:C147 E146:H147 A163 C163 E163:H163">
    <cfRule type="expression" dxfId="726" priority="4615">
      <formula>IF(ISBLANK($H$3),0,SEARCH($H$3,$B146))</formula>
    </cfRule>
  </conditionalFormatting>
  <conditionalFormatting sqref="A146:A147 H146:H147 A163 H163">
    <cfRule type="expression" dxfId="725" priority="4616">
      <formula>IF(ISBLANK($H$3),0,SEARCH($H$3,$B146))</formula>
    </cfRule>
  </conditionalFormatting>
  <conditionalFormatting sqref="H142 A144:C146 E144:H146 A151:C151 E151:H151 A162:C162 E162:H162">
    <cfRule type="expression" dxfId="724" priority="4617">
      <formula>IF(ISBLANK($H$3),0,SEARCH($H$3,$B142))</formula>
    </cfRule>
  </conditionalFormatting>
  <conditionalFormatting sqref="H142 A144:C146 E144:J146 A151:C151 E151:J151 A162:C162 E162:J162">
    <cfRule type="expression" dxfId="723" priority="4618">
      <formula>IF(ISBLANK($H$3),0,SEARCH($H$3,$B142))</formula>
    </cfRule>
  </conditionalFormatting>
  <conditionalFormatting sqref="A144:A146 A151 A162">
    <cfRule type="expression" dxfId="722" priority="4619">
      <formula>IF(ISBLANK($H$3),0,SEARCH($H$3,$B144))</formula>
    </cfRule>
  </conditionalFormatting>
  <conditionalFormatting sqref="H142 A144:A146 E144:E146 H144:H146 C145:C146 F145:G146 A151 C151 E151:H151 A162 C162 E162:H162">
    <cfRule type="expression" dxfId="721" priority="4620">
      <formula>IF(ISBLANK($H$3),0,SEARCH($H$3,$B142))</formula>
    </cfRule>
  </conditionalFormatting>
  <conditionalFormatting sqref="H142 A144 H144:H146 H151 H162">
    <cfRule type="expression" dxfId="720" priority="4621">
      <formula>IF(ISBLANK($H$3),0,SEARCH($H$3,$B142))</formula>
    </cfRule>
  </conditionalFormatting>
  <conditionalFormatting sqref="H142 A144:A146 C144:C146 E144:H146 A151 C151 E151:H151 A162 C162 E162:H162">
    <cfRule type="expression" dxfId="719" priority="4622">
      <formula>IF(ISBLANK($H$3),0,SEARCH($H$3,$B142))</formula>
    </cfRule>
  </conditionalFormatting>
  <conditionalFormatting sqref="H142 A144:A146 C144:C146 E144:H146 A151 C151 E151:H151 A162 C162 E162:H162">
    <cfRule type="expression" dxfId="718" priority="4623">
      <formula>IF(ISBLANK($H$3),0,SEARCH($H$3,$B142))</formula>
    </cfRule>
  </conditionalFormatting>
  <conditionalFormatting sqref="A144:A146 A151 A162">
    <cfRule type="expression" dxfId="717" priority="4624">
      <formula>IF(ISBLANK($H$3),0,SEARCH($H$3,$B144))</formula>
    </cfRule>
  </conditionalFormatting>
  <conditionalFormatting sqref="H142 A144:A146 E144:E146 H144:H146 C145:C146 F145:G146 A151 C151 E151:H151 A162 C162 E162:H162">
    <cfRule type="expression" dxfId="716" priority="4625">
      <formula>IF(ISBLANK($H$3),0,SEARCH($H$3,$B142))</formula>
    </cfRule>
  </conditionalFormatting>
  <conditionalFormatting sqref="H142 A144 H144:H146 H151 H162">
    <cfRule type="expression" dxfId="715" priority="4626">
      <formula>IF(ISBLANK($H$3),0,SEARCH($H$3,$B142))</formula>
    </cfRule>
  </conditionalFormatting>
  <conditionalFormatting sqref="A138:C143 E138:H143 I138:J139 A158:C161 E158:H161 I159:J161">
    <cfRule type="expression" dxfId="714" priority="4627">
      <formula>IF(ISBLANK($H$3),0,SEARCH($H$3,$B138))</formula>
    </cfRule>
  </conditionalFormatting>
  <conditionalFormatting sqref="A138:C143 E138:J143 A158:C161 E158:J161">
    <cfRule type="expression" dxfId="713" priority="4628">
      <formula>IF(ISBLANK($H$3),0,SEARCH($H$3,$B138))</formula>
    </cfRule>
  </conditionalFormatting>
  <conditionalFormatting sqref="A138:A143 A158:A161">
    <cfRule type="expression" dxfId="712" priority="4629">
      <formula>IF(ISBLANK($H$3),0,SEARCH($H$3,$B138))</formula>
    </cfRule>
  </conditionalFormatting>
  <conditionalFormatting sqref="A138:A143 C138:C139 E138:E143 F138:G139 H138:H143 F141:F143 C142:C143 G142:G143 A158:A161 E158:E161 H158:H161 C159:C161 F159:G161">
    <cfRule type="expression" dxfId="711" priority="4630">
      <formula>IF(ISBLANK($H$3),0,SEARCH($H$3,$B138))</formula>
    </cfRule>
  </conditionalFormatting>
  <conditionalFormatting sqref="A138:C139 E138:G139 H138:H143 A141 F141 H158:H161 A159:C161 E159:G161">
    <cfRule type="expression" dxfId="710" priority="4631">
      <formula>IF(ISBLANK($H$3),0,SEARCH($H$3,$B138))</formula>
    </cfRule>
  </conditionalFormatting>
  <conditionalFormatting sqref="A138:C139 E138:H139 F141 A159:C161 E159:H161">
    <cfRule type="expression" dxfId="709" priority="4632">
      <formula>IF(ISBLANK($H$3),0,SEARCH($H$3,$B138))</formula>
    </cfRule>
  </conditionalFormatting>
  <conditionalFormatting sqref="A138:A143 C138:C143 E138:H143 A158:A161 C158:C161 E158:H161">
    <cfRule type="expression" dxfId="708" priority="4633">
      <formula>IF(ISBLANK($H$3),0,SEARCH($H$3,$B138))</formula>
    </cfRule>
  </conditionalFormatting>
  <conditionalFormatting sqref="A138:A143 C138:C143 E138:H143 A158:A161 C158:C161 E158:H161">
    <cfRule type="expression" dxfId="707" priority="4634">
      <formula>IF(ISBLANK($H$3),0,SEARCH($H$3,$B138))</formula>
    </cfRule>
  </conditionalFormatting>
  <conditionalFormatting sqref="A138:A143 A158:A161">
    <cfRule type="expression" dxfId="706" priority="4635">
      <formula>IF(ISBLANK($H$3),0,SEARCH($H$3,$B138))</formula>
    </cfRule>
  </conditionalFormatting>
  <conditionalFormatting sqref="A138:A143 C138:C139 E138:E143 F138:G139 H138:H143 F141:F143 C142:C143 G142:G143 A158:A161 E158:E161 H158:H161 C159:C161 F159:G161">
    <cfRule type="expression" dxfId="705" priority="4636">
      <formula>IF(ISBLANK($H$3),0,SEARCH($H$3,$B138))</formula>
    </cfRule>
  </conditionalFormatting>
  <conditionalFormatting sqref="A138:A139 C138:C139 E138:G139 H138:H143 A141 F141 H158:H161 A159:A161 C159:C161 E159:G161">
    <cfRule type="expression" dxfId="704" priority="4637">
      <formula>IF(ISBLANK($H$3),0,SEARCH($H$3,$B138))</formula>
    </cfRule>
  </conditionalFormatting>
  <conditionalFormatting sqref="A138:A139 C138:C139 E138:H139 F141 A159:A161 C159:C161 E159:H161">
    <cfRule type="expression" dxfId="703" priority="4638">
      <formula>IF(ISBLANK($H$3),0,SEARCH($H$3,$B138))</formula>
    </cfRule>
  </conditionalFormatting>
  <conditionalFormatting sqref="A137:C137 E137:J137 A157:C157 E157:J157 A173:C174 E173:J174 A181:C181 E181:J181">
    <cfRule type="expression" dxfId="702" priority="4639">
      <formula>IF(ISBLANK($H$3),0,SEARCH($H$3,$B137))</formula>
    </cfRule>
  </conditionalFormatting>
  <conditionalFormatting sqref="A137:C137 E137:J137 A157:C157 E157:J157 A173:C174 E173:J174 A181:C181 E181:J181">
    <cfRule type="expression" dxfId="701" priority="4640">
      <formula>IF(ISBLANK($H$3),0,SEARCH($H$3,$B137))</formula>
    </cfRule>
  </conditionalFormatting>
  <conditionalFormatting sqref="A137 A157 A173:A174 A181">
    <cfRule type="expression" dxfId="700" priority="4641">
      <formula>IF(ISBLANK($H$3),0,SEARCH($H$3,$B137))</formula>
    </cfRule>
  </conditionalFormatting>
  <conditionalFormatting sqref="A137 C137 E137:H137 A157 C157 E157:H157 A173:A174 C173:C174 E173:H174 A181 C181 E181:H181">
    <cfRule type="expression" dxfId="699" priority="4642">
      <formula>IF(ISBLANK($H$3),0,SEARCH($H$3,$B137))</formula>
    </cfRule>
  </conditionalFormatting>
  <conditionalFormatting sqref="A137:C137 E137:H137 A157:C157 E157:H157 A173:C174 E173:H174 A181:C181 E181:H181">
    <cfRule type="expression" dxfId="698" priority="4643">
      <formula>IF(ISBLANK($H$3),0,SEARCH($H$3,$B137))</formula>
    </cfRule>
  </conditionalFormatting>
  <conditionalFormatting sqref="A137:C137 E137:H137 A157:C157 E157:H157 A173:C174 E173:H174 A181:C181 E181:H181">
    <cfRule type="expression" dxfId="697" priority="4644">
      <formula>IF(ISBLANK($H$3),0,SEARCH($H$3,$B137))</formula>
    </cfRule>
  </conditionalFormatting>
  <conditionalFormatting sqref="A137 C137 E137:H137 A157 C157 E157:H157 A173:A174 C173:C174 E173:H174 A181 C181 E181:H181">
    <cfRule type="expression" dxfId="696" priority="4645">
      <formula>IF(ISBLANK($H$3),0,SEARCH($H$3,$B137))</formula>
    </cfRule>
  </conditionalFormatting>
  <conditionalFormatting sqref="A137 C137 E137:H137 A157 C157 E157:H157 A173:A174 C173:C174 E173:H174 A181 C181 E181:H181">
    <cfRule type="expression" dxfId="695" priority="4646">
      <formula>IF(ISBLANK($H$3),0,SEARCH($H$3,$B137))</formula>
    </cfRule>
  </conditionalFormatting>
  <conditionalFormatting sqref="A137 A157 A173:A174 A181">
    <cfRule type="expression" dxfId="694" priority="4647">
      <formula>IF(ISBLANK($H$3),0,SEARCH($H$3,$B137))</formula>
    </cfRule>
  </conditionalFormatting>
  <conditionalFormatting sqref="A137 C137 E137:H137 A157 C157 E157:H157 A173:A174 C173:C174 E173:H174 A181 C181 E181:H181">
    <cfRule type="expression" dxfId="693" priority="4648">
      <formula>IF(ISBLANK($H$3),0,SEARCH($H$3,$B137))</formula>
    </cfRule>
  </conditionalFormatting>
  <conditionalFormatting sqref="A137 C137 E137:H137 A157 C157 E157:H157 A173:A174 C173:C174 E173:H174 A181 C181 E181:H181">
    <cfRule type="expression" dxfId="692" priority="4649">
      <formula>IF(ISBLANK($H$3),0,SEARCH($H$3,$B137))</formula>
    </cfRule>
  </conditionalFormatting>
  <conditionalFormatting sqref="A137 C137 E137:H137 A157 C157 E157:H157 A173:A174 C173:C174 E173:H174 A181 C181 E181:H181">
    <cfRule type="expression" dxfId="691" priority="4650">
      <formula>IF(ISBLANK($H$3),0,SEARCH($H$3,$B137))</formula>
    </cfRule>
  </conditionalFormatting>
  <conditionalFormatting sqref="A135:C135 E135:H135 A156:C156 E156:H156 A172:C172 E172:G172 H172:H173 A180:C180 E180:H180 A184:C184 E184:H184">
    <cfRule type="expression" dxfId="690" priority="4651">
      <formula>IF(ISBLANK($H$3),0,SEARCH($H$3,$B135))</formula>
    </cfRule>
  </conditionalFormatting>
  <conditionalFormatting sqref="A135:C135 E135:J135 A156:C156 E156:J156 A172:C172 E172:G172 H172:H173 I172:J172 A180:C180 E180:J180 A184:C184 E184:J184">
    <cfRule type="expression" dxfId="689" priority="4652">
      <formula>IF(ISBLANK($H$3),0,SEARCH($H$3,$B135))</formula>
    </cfRule>
  </conditionalFormatting>
  <conditionalFormatting sqref="A135 A156 A172 A180 A184">
    <cfRule type="expression" dxfId="688" priority="4653">
      <formula>IF(ISBLANK($H$3),0,SEARCH($H$3,$B135))</formula>
    </cfRule>
  </conditionalFormatting>
  <conditionalFormatting sqref="A135 C135 E135:H135 A156 C156 E156:H156 A172 C172 E172:G172 H172:H173 A180 C180 E180:H180 A184 C184 E184:H184">
    <cfRule type="expression" dxfId="687" priority="4654">
      <formula>IF(ISBLANK($H$3),0,SEARCH($H$3,$B135))</formula>
    </cfRule>
  </conditionalFormatting>
  <conditionalFormatting sqref="A135 H135 A156 H156 A172 H172:H173 A180 H180 A184 H184">
    <cfRule type="expression" dxfId="686" priority="4655">
      <formula>IF(ISBLANK($H$3),0,SEARCH($H$3,$B135))</formula>
    </cfRule>
  </conditionalFormatting>
  <conditionalFormatting sqref="A135 C135 E135:H135 A156 C156 E156:H156 A172 C172 E172:G172 H172:H173 A180 C180 E180:H180 A184 C184 E184:H184">
    <cfRule type="expression" dxfId="685" priority="4656">
      <formula>IF(ISBLANK($H$3),0,SEARCH($H$3,$B135))</formula>
    </cfRule>
  </conditionalFormatting>
  <conditionalFormatting sqref="A135 C135 E135:H135 A156 C156 E156:H156 A172 C172 E172:G172 H172:H173 A180 C180 E180:H180 A184 C184 E184:H184">
    <cfRule type="expression" dxfId="684" priority="4657">
      <formula>IF(ISBLANK($H$3),0,SEARCH($H$3,$B135))</formula>
    </cfRule>
  </conditionalFormatting>
  <conditionalFormatting sqref="A135 A156 A172 A180 A184">
    <cfRule type="expression" dxfId="683" priority="4658">
      <formula>IF(ISBLANK($H$3),0,SEARCH($H$3,$B135))</formula>
    </cfRule>
  </conditionalFormatting>
  <conditionalFormatting sqref="A135 C135 E135:H135 A156 C156 E156:H156 A172 C172 E172:G172 H172:H173 A180 C180 E180:H180 A184 C184 E184:H184">
    <cfRule type="expression" dxfId="682" priority="4659">
      <formula>IF(ISBLANK($H$3),0,SEARCH($H$3,$B135))</formula>
    </cfRule>
  </conditionalFormatting>
  <conditionalFormatting sqref="A135 H135 A156 H156 A172 H172:H173 A180 H180 A184 H184">
    <cfRule type="expression" dxfId="681" priority="4660">
      <formula>IF(ISBLANK($H$3),0,SEARCH($H$3,$B135))</formula>
    </cfRule>
  </conditionalFormatting>
  <conditionalFormatting sqref="A132:C134 E132:H134 A136:C136 E136:H136 H139 A153:C155 E153:H155 A169:C171 E169:H171 A173:C173 E173:H173 A176:C179 E176:G179 H176:H322 A182:C183 E182:G183 A185:C309 E185:E322 F185:G309 E324:E393 H324:H393">
    <cfRule type="expression" dxfId="680" priority="4661">
      <formula>IF(ISBLANK($H$3),0,SEARCH($H$3,$B132))</formula>
    </cfRule>
  </conditionalFormatting>
  <conditionalFormatting sqref="A132:C134 E132:J134 A136:C136 E136:J136 H139 A153:C155 E153:J155 A169:C171 E169:J171 A173:C173 E173:J173 A176:C179 E176:G179 H176:H322 I176:J179 A182:C183 E182:G183 I182:J183 A185:C309 E185:E322 F185:G309 I185:J309 E324:E393 H324:H393">
    <cfRule type="expression" dxfId="679" priority="4662">
      <formula>IF(ISBLANK($H$3),0,SEARCH($H$3,$B132))</formula>
    </cfRule>
  </conditionalFormatting>
  <conditionalFormatting sqref="A132:A134 A136 A153:A155 A169:A171 A173 A176:A179 A182:A183 A185:A309">
    <cfRule type="expression" dxfId="678" priority="4663">
      <formula>IF(ISBLANK($H$3),0,SEARCH($H$3,$B132))</formula>
    </cfRule>
  </conditionalFormatting>
  <conditionalFormatting sqref="A132:A134 C132 E132:F134 G132 H132:H134 A136 E136:F136 H136 H139 A153:A155 C153 E153:F155 G153 H153:H155 A169:A171 C169 E169:F171 G169 H169:H171 A173 E173:F173 H173 A176:A179 C176:C177 E176:F179 G176:G177 H176:H322 A182:A183 E182:F183 A185:A309 E185:E322 F185:F309 E324:E393 H324:H393">
    <cfRule type="expression" dxfId="677" priority="4664">
      <formula>IF(ISBLANK($H$3),0,SEARCH($H$3,$B132))</formula>
    </cfRule>
  </conditionalFormatting>
  <conditionalFormatting sqref="H132:H134 A133 H136 H139 H153:H155 A154 H169:H171 A170 A173 H173 H176:H322 A178 A182 A185:A309 H324:H393">
    <cfRule type="expression" dxfId="676" priority="4665">
      <formula>IF(ISBLANK($H$3),0,SEARCH($H$3,$B132))</formula>
    </cfRule>
  </conditionalFormatting>
  <conditionalFormatting sqref="A132:A134 C132:C134 E132:H134 A136 C136 E136:H136 H139 A153:A155 C153:C155 E153:H155 A169:A171 C169:C171 E169:H171 A173 C173 E173:H173 A176:A179 C176:C179 E176:G179 H176:H322 A182:A183 C182:C183 E182:G183 A185:A309 C185:C309 E185:E322 F185:G309 E324:E393 H324:H393">
    <cfRule type="expression" dxfId="675" priority="4666">
      <formula>IF(ISBLANK($H$3),0,SEARCH($H$3,$B132))</formula>
    </cfRule>
  </conditionalFormatting>
  <conditionalFormatting sqref="A132:A134 C132 E132:F134 G132 H132:H134 C134 G134 A136 C136 E136:H136 H139 A153:A155 C153 E153:F155 G153 H153:H155 C155 G155 A169:A171 C169 E169:F171 G169 H169:H171 C171 G171 A173 E173:F173 H173 A176:A179 C176:C177 E176:F179 G176:G177 H176:H322 C179 G179 A182:A183 E182:F183 C183 G183 A185:A309 E185:E322 F185:F309 E324:E393 H324:H393">
    <cfRule type="expression" dxfId="674" priority="4667">
      <formula>IF(ISBLANK($H$3),0,SEARCH($H$3,$B132))</formula>
    </cfRule>
  </conditionalFormatting>
  <conditionalFormatting sqref="A132:A134 A136 A153:A155 A169:A171 A173 A176:A179 A182:A183 A185:A309">
    <cfRule type="expression" dxfId="673" priority="4668">
      <formula>IF(ISBLANK($H$3),0,SEARCH($H$3,$B132))</formula>
    </cfRule>
  </conditionalFormatting>
  <conditionalFormatting sqref="A132:A134 C132:C133 E132:F134 G132:G133 H132:H134 A136 E136:F136 H136 H139 A153:A155 C153:C154 E153:F155 G153:G154 H153:H155 A169:A171 C169:C170 E169:F171 G169:G170 H169:H171 A173 C173 E173:H173 A176:A179 C176:C178 E176:F179 G176:G178 H176:H322 A182:A183 C182 E182:F183 G182 A185:A309 C185:C309 E185:E322 F185:G309 E324:E393 H324:H393">
    <cfRule type="expression" dxfId="672" priority="4669">
      <formula>IF(ISBLANK($H$3),0,SEARCH($H$3,$B132))</formula>
    </cfRule>
  </conditionalFormatting>
  <conditionalFormatting sqref="H132:H134 A133 H136 H139 H153:H155 A154 H169:H171 A170 A173 H173 H176:H322 A178 A182 A185:A309 H324:H393">
    <cfRule type="expression" dxfId="671" priority="4670">
      <formula>IF(ISBLANK($H$3),0,SEARCH($H$3,$B132))</formula>
    </cfRule>
  </conditionalFormatting>
  <conditionalFormatting sqref="A127:C131 E127:H131 A152:C152 E152:H152 A168:C168 E168:H168 A176:C176 E176:H176">
    <cfRule type="expression" dxfId="670" priority="4671">
      <formula>IF(ISBLANK($H$3),0,SEARCH($H$3,$B127))</formula>
    </cfRule>
  </conditionalFormatting>
  <conditionalFormatting sqref="A127:C131 E127:J131 A152:C152 E152:J152 A168:C168 E168:J168 A176:C176 E176:J176">
    <cfRule type="expression" dxfId="669" priority="4672">
      <formula>IF(ISBLANK($H$3),0,SEARCH($H$3,$B127))</formula>
    </cfRule>
  </conditionalFormatting>
  <conditionalFormatting sqref="A127:A131 A152 A168 A176">
    <cfRule type="expression" dxfId="668" priority="4673">
      <formula>IF(ISBLANK($H$3),0,SEARCH($H$3,$B127))</formula>
    </cfRule>
  </conditionalFormatting>
  <conditionalFormatting sqref="A127:A131 C127:C131 E127:H131 A152 C152 E152:H152 A168 C168 E168:H168 A176 C176 E176:H176">
    <cfRule type="expression" dxfId="667" priority="4674">
      <formula>IF(ISBLANK($H$3),0,SEARCH($H$3,$B127))</formula>
    </cfRule>
  </conditionalFormatting>
  <conditionalFormatting sqref="A127:A131 H127:H131 A152 H152 A168 H168 A176 H176">
    <cfRule type="expression" dxfId="666" priority="4675">
      <formula>IF(ISBLANK($H$3),0,SEARCH($H$3,$B127))</formula>
    </cfRule>
  </conditionalFormatting>
  <conditionalFormatting sqref="A127:A131 C127:C131 E127:H131 A152 C152 E152:H152 A168 C168 E168:H168 A176 C176 E176:H176">
    <cfRule type="expression" dxfId="665" priority="4676">
      <formula>IF(ISBLANK($H$3),0,SEARCH($H$3,$B127))</formula>
    </cfRule>
  </conditionalFormatting>
  <conditionalFormatting sqref="A127:A131 C127:C131 E127:H131 A152 C152 E152:H152 A168 C168 E168:H168 A176 C176 E176:H176">
    <cfRule type="expression" dxfId="664" priority="4677">
      <formula>IF(ISBLANK($H$3),0,SEARCH($H$3,$B127))</formula>
    </cfRule>
  </conditionalFormatting>
  <conditionalFormatting sqref="A127:A131 A152 A168 A176">
    <cfRule type="expression" dxfId="663" priority="4678">
      <formula>IF(ISBLANK($H$3),0,SEARCH($H$3,$B127))</formula>
    </cfRule>
  </conditionalFormatting>
  <conditionalFormatting sqref="A127:A131 C127:C131 E127:H131 A152 C152 E152:H152 A168 C168 E168:H168 A176 C176 E176:H176">
    <cfRule type="expression" dxfId="662" priority="4679">
      <formula>IF(ISBLANK($H$3),0,SEARCH($H$3,$B127))</formula>
    </cfRule>
  </conditionalFormatting>
  <conditionalFormatting sqref="A127:A131 H127:H131 A152 H152 A168 H168 A176 H176">
    <cfRule type="expression" dxfId="661" priority="4680">
      <formula>IF(ISBLANK($H$3),0,SEARCH($H$3,$B127))</formula>
    </cfRule>
  </conditionalFormatting>
  <conditionalFormatting sqref="A124:C126 E124:H126 I124 A150:C151 E150:H151 A166:C167 E166:H167 A175:C175 E175:G175 H175:H176">
    <cfRule type="expression" dxfId="660" priority="4681">
      <formula>IF(ISBLANK($H$3),0,SEARCH($H$3,$B124))</formula>
    </cfRule>
  </conditionalFormatting>
  <conditionalFormatting sqref="A124:C126 E124:J126 A150:C151 E150:J151 A166:C167 E166:J167 A175:C175 E175:G175 H175:H176 I175:J175">
    <cfRule type="expression" dxfId="659" priority="4682">
      <formula>IF(ISBLANK($H$3),0,SEARCH($H$3,$B124))</formula>
    </cfRule>
  </conditionalFormatting>
  <conditionalFormatting sqref="A124:A126 A150:A151 A166:A167 A175">
    <cfRule type="expression" dxfId="658" priority="4683">
      <formula>IF(ISBLANK($H$3),0,SEARCH($H$3,$B124))</formula>
    </cfRule>
  </conditionalFormatting>
  <conditionalFormatting sqref="A124:A126 C124:C125 E124:H126 A150:A151 C150 E150:H151 A166:A167 C166 E166:H167 A175 E175:G175 H175:H176">
    <cfRule type="expression" dxfId="657" priority="4684">
      <formula>IF(ISBLANK($H$3),0,SEARCH($H$3,$B124))</formula>
    </cfRule>
  </conditionalFormatting>
  <conditionalFormatting sqref="A124:A125 H124:H126 A150 H150:H151 A166 H166:H167 H175:H176">
    <cfRule type="expression" dxfId="656" priority="4685">
      <formula>IF(ISBLANK($H$3),0,SEARCH($H$3,$B124))</formula>
    </cfRule>
  </conditionalFormatting>
  <conditionalFormatting sqref="A124:A126 C124:C126 E124:H126 A150:A151 C150:C151 E150:H151 A166:A167 C166:C167 E166:H167 A175 C175 E175:G175 H175:H176">
    <cfRule type="expression" dxfId="655" priority="4686">
      <formula>IF(ISBLANK($H$3),0,SEARCH($H$3,$B124))</formula>
    </cfRule>
  </conditionalFormatting>
  <conditionalFormatting sqref="A124:A126 C124:C126 E124:H126 A150:A151 C150:C151 E150:H151 A166:A167 C166:C167 E166:H167 A175 C175 E175:G175 H175:H176">
    <cfRule type="expression" dxfId="654" priority="4687">
      <formula>IF(ISBLANK($H$3),0,SEARCH($H$3,$B124))</formula>
    </cfRule>
  </conditionalFormatting>
  <conditionalFormatting sqref="A124:A126 A150:A151 A166:A167 A175">
    <cfRule type="expression" dxfId="653" priority="4688">
      <formula>IF(ISBLANK($H$3),0,SEARCH($H$3,$B124))</formula>
    </cfRule>
  </conditionalFormatting>
  <conditionalFormatting sqref="A124:A126 C124:C126 E124:H126 A150:A151 C150:C151 E150:H151 A166:A167 C166:C167 E166:H167 A175 C175 E175:G175 H175:H176">
    <cfRule type="expression" dxfId="652" priority="4689">
      <formula>IF(ISBLANK($H$3),0,SEARCH($H$3,$B124))</formula>
    </cfRule>
  </conditionalFormatting>
  <conditionalFormatting sqref="A124:A125 H124:H126 A150 H150:H151 A166 H166:H167 H175:H176">
    <cfRule type="expression" dxfId="651" priority="4690">
      <formula>IF(ISBLANK($H$3),0,SEARCH($H$3,$B124))</formula>
    </cfRule>
  </conditionalFormatting>
  <conditionalFormatting sqref="A122:C122 E122:H122 A148:C149 E148:H149 I149:J149 A164:C165 E164:H165 I165:J165">
    <cfRule type="expression" dxfId="650" priority="4691">
      <formula>IF(ISBLANK($H$3),0,SEARCH($H$3,$B122))</formula>
    </cfRule>
  </conditionalFormatting>
  <conditionalFormatting sqref="A122:C122 E122:J122 A148:C149 E148:J149 A164:C165 E164:J165">
    <cfRule type="expression" dxfId="649" priority="4692">
      <formula>IF(ISBLANK($H$3),0,SEARCH($H$3,$B122))</formula>
    </cfRule>
  </conditionalFormatting>
  <conditionalFormatting sqref="A122 A148:A149 A164:A165">
    <cfRule type="expression" dxfId="648" priority="4693">
      <formula>IF(ISBLANK($H$3),0,SEARCH($H$3,$B122))</formula>
    </cfRule>
  </conditionalFormatting>
  <conditionalFormatting sqref="A122 C122 E122:H122 A148:A149 C148:C149 E148:H149 A164:A165 C164:C165 E164:H165">
    <cfRule type="expression" dxfId="647" priority="4694">
      <formula>IF(ISBLANK($H$3),0,SEARCH($H$3,$B122))</formula>
    </cfRule>
  </conditionalFormatting>
  <conditionalFormatting sqref="H122 H148:H149 A149:C149 E149:G149 H164:H165 A165:C165 E165:G165">
    <cfRule type="expression" dxfId="646" priority="4695">
      <formula>IF(ISBLANK($H$3),0,SEARCH($H$3,$B122))</formula>
    </cfRule>
  </conditionalFormatting>
  <conditionalFormatting sqref="A122 C122 E122:H122 A148:A149 C148:C149 E148:H149 A164:A165 C164:C165 E164:H165">
    <cfRule type="expression" dxfId="645" priority="4696">
      <formula>IF(ISBLANK($H$3),0,SEARCH($H$3,$B122))</formula>
    </cfRule>
  </conditionalFormatting>
  <conditionalFormatting sqref="A122 C122 E122:H122 A148:A149 C148:C149 E148:H149 A164:A165 C164:C165 E164:H165">
    <cfRule type="expression" dxfId="644" priority="4697">
      <formula>IF(ISBLANK($H$3),0,SEARCH($H$3,$B122))</formula>
    </cfRule>
  </conditionalFormatting>
  <conditionalFormatting sqref="A122 A148:A149 A164:A165">
    <cfRule type="expression" dxfId="643" priority="4698">
      <formula>IF(ISBLANK($H$3),0,SEARCH($H$3,$B122))</formula>
    </cfRule>
  </conditionalFormatting>
  <conditionalFormatting sqref="A122 C122 E122:H122 A148:A149 C148:C149 E148:H149 A164:A165 C164:C165 E164:H165">
    <cfRule type="expression" dxfId="642" priority="4699">
      <formula>IF(ISBLANK($H$3),0,SEARCH($H$3,$B122))</formula>
    </cfRule>
  </conditionalFormatting>
  <conditionalFormatting sqref="H122 H148:H149 A149 C149 E149:G149 H164:H165 A165 C165 E165:G165">
    <cfRule type="expression" dxfId="641" priority="4700">
      <formula>IF(ISBLANK($H$3),0,SEARCH($H$3,$B122))</formula>
    </cfRule>
  </conditionalFormatting>
  <conditionalFormatting sqref="A121:C121 E121:I121 H123 A146:C147 E146:I147 A163:C163 E163:I163">
    <cfRule type="expression" dxfId="640" priority="4701">
      <formula>IF(ISBLANK($H$3),0,SEARCH($H$3,$B121))</formula>
    </cfRule>
  </conditionalFormatting>
  <conditionalFormatting sqref="A121:C121 E121:J121 H123 A146:C147 E146:J147 A163:C163 E163:J163">
    <cfRule type="expression" dxfId="639" priority="4702">
      <formula>IF(ISBLANK($H$3),0,SEARCH($H$3,$B121))</formula>
    </cfRule>
  </conditionalFormatting>
  <conditionalFormatting sqref="A121 A146:A147 A163">
    <cfRule type="expression" dxfId="638" priority="4703">
      <formula>IF(ISBLANK($H$3),0,SEARCH($H$3,$B121))</formula>
    </cfRule>
  </conditionalFormatting>
  <conditionalFormatting sqref="A121 E121 G121:H121 H123 A146:A147 E146:E147 G146:H147 A163 E163 G163:H163">
    <cfRule type="expression" dxfId="637" priority="4704">
      <formula>IF(ISBLANK($H$3),0,SEARCH($H$3,$B121))</formula>
    </cfRule>
  </conditionalFormatting>
  <conditionalFormatting sqref="H121 H123 H146:H147 H163">
    <cfRule type="expression" dxfId="636" priority="4705">
      <formula>IF(ISBLANK($H$3),0,SEARCH($H$3,$B121))</formula>
    </cfRule>
  </conditionalFormatting>
  <conditionalFormatting sqref="A121 C121 E121:H121 H123 A146:A147 C146:C147 E146:H147 A163 C163 E163:H163">
    <cfRule type="expression" dxfId="635" priority="4706">
      <formula>IF(ISBLANK($H$3),0,SEARCH($H$3,$B121))</formula>
    </cfRule>
  </conditionalFormatting>
  <conditionalFormatting sqref="A121 C121 E121:H121 H123 A146:A147 C146:C147 E146:H147 A163 C163 E163:H163">
    <cfRule type="expression" dxfId="634" priority="4707">
      <formula>IF(ISBLANK($H$3),0,SEARCH($H$3,$B121))</formula>
    </cfRule>
  </conditionalFormatting>
  <conditionalFormatting sqref="A121 A146:A147 A163">
    <cfRule type="expression" dxfId="633" priority="4708">
      <formula>IF(ISBLANK($H$3),0,SEARCH($H$3,$B121))</formula>
    </cfRule>
  </conditionalFormatting>
  <conditionalFormatting sqref="A121 E121 G121:H121 H123 A146:A147 E146:E147 G146:H147 A163 E163 G163:H163">
    <cfRule type="expression" dxfId="632" priority="4709">
      <formula>IF(ISBLANK($H$3),0,SEARCH($H$3,$B121))</formula>
    </cfRule>
  </conditionalFormatting>
  <conditionalFormatting sqref="H121 H123 H146:H147 H163">
    <cfRule type="expression" dxfId="631" priority="4710">
      <formula>IF(ISBLANK($H$3),0,SEARCH($H$3,$B121))</formula>
    </cfRule>
  </conditionalFormatting>
  <conditionalFormatting sqref="A119:C120 E119:I120 A123:C123 E123:G123 H123:H124 I123 H129 A141:C146 E141:I146 A151:C151 E151:I151 A162:C162 E162:I162">
    <cfRule type="expression" dxfId="630" priority="4711">
      <formula>IF(ISBLANK($H$3),0,SEARCH($H$3,$B119))</formula>
    </cfRule>
  </conditionalFormatting>
  <conditionalFormatting sqref="A119:C120 E119:J120 A123:C123 E123:G123 H123:H124 I123:J123 H129 A141:C146 E141:J146 A151:C151 E151:J151 A162:C162 E162:J162">
    <cfRule type="expression" dxfId="629" priority="4712">
      <formula>IF(ISBLANK($H$3),0,SEARCH($H$3,$B119))</formula>
    </cfRule>
  </conditionalFormatting>
  <conditionalFormatting sqref="A119:A120 A123 A141:A146 A151 A162">
    <cfRule type="expression" dxfId="628" priority="4713">
      <formula>IF(ISBLANK($H$3),0,SEARCH($H$3,$B119))</formula>
    </cfRule>
  </conditionalFormatting>
  <conditionalFormatting sqref="A119:A120 C119:C120 E119:H120 A123 C123 E123:G123 H123:H124 H129 A141:A146 C141:C146 E141:H146 A151 C151 E151:H151 A162 C162 E162:H162">
    <cfRule type="expression" dxfId="627" priority="4714">
      <formula>IF(ISBLANK($H$3),0,SEARCH($H$3,$B119))</formula>
    </cfRule>
  </conditionalFormatting>
  <conditionalFormatting sqref="A119 E119 H119:H120 A123 E123 H123:H124 H129 A141 E141 H141:H146 A144 E144 H151 H162">
    <cfRule type="expression" dxfId="626" priority="4715">
      <formula>IF(ISBLANK($H$3),0,SEARCH($H$3,$B119))</formula>
    </cfRule>
  </conditionalFormatting>
  <conditionalFormatting sqref="A119:A120 C119:C120 E119:H120 A123 C123 E123:G123 H123:H124 H129 A141:A146 C141:C146 E141:H146 A151 C151 E151:H151 A162 C162 E162:H162">
    <cfRule type="expression" dxfId="625" priority="4716">
      <formula>IF(ISBLANK($H$3),0,SEARCH($H$3,$B119))</formula>
    </cfRule>
  </conditionalFormatting>
  <conditionalFormatting sqref="A119:A120 C119:C120 E119:H120 A123 C123 E123:G123 H123:H124 H129 A141:A146 C141:C146 E141:H146 A151 C151 E151:H151 A162 C162 E162:H162">
    <cfRule type="expression" dxfId="624" priority="4717">
      <formula>IF(ISBLANK($H$3),0,SEARCH($H$3,$B119))</formula>
    </cfRule>
  </conditionalFormatting>
  <conditionalFormatting sqref="A119:A120 A123 A141:A146 A151 A162">
    <cfRule type="expression" dxfId="623" priority="4718">
      <formula>IF(ISBLANK($H$3),0,SEARCH($H$3,$B119))</formula>
    </cfRule>
  </conditionalFormatting>
  <conditionalFormatting sqref="A119:A120 C119:C120 E119:H120 A123 C123 E123:G123 H123:H124 H129 A141:A146 C141:C146 E141:H146 A151 C151 E151:H151 A162 C162 E162:H162">
    <cfRule type="expression" dxfId="622" priority="4719">
      <formula>IF(ISBLANK($H$3),0,SEARCH($H$3,$B119))</formula>
    </cfRule>
  </conditionalFormatting>
  <conditionalFormatting sqref="A119 E119 H119:H120 A123 E123 H123:H124 H129 A141 E141 H141:H146 A144 E144 H151 H162">
    <cfRule type="expression" dxfId="621" priority="4720">
      <formula>IF(ISBLANK($H$3),0,SEARCH($H$3,$B119))</formula>
    </cfRule>
  </conditionalFormatting>
  <conditionalFormatting sqref="A117:C118 E117:H118 H122:H123 A126:C131 E126:H131 A136:C136 E136:H136 A138:C140 E138:H140 A151:C152 E151:H152 A158:C161 E158:H161 A167:C168 E167:H168 A175:C176 E175:H176">
    <cfRule type="expression" dxfId="620" priority="4721">
      <formula>IF(ISBLANK($H$3),0,SEARCH($H$3,$B117))</formula>
    </cfRule>
  </conditionalFormatting>
  <conditionalFormatting sqref="A117:C118 E117:J118 H122:H123 A126:C131 E126:J131 A136:C136 E136:J136 A138:C140 E138:J140 A151:C152 E151:J152 A158:C161 E158:J161 A167:C168 E167:J168 A175:C176 E175:J176">
    <cfRule type="expression" dxfId="619" priority="4722">
      <formula>IF(ISBLANK($H$3),0,SEARCH($H$3,$B117))</formula>
    </cfRule>
  </conditionalFormatting>
  <conditionalFormatting sqref="A117:A118 A126:A131 A136 A138:A140 A151:A152 A158:A161 A167:A168 A175:A176">
    <cfRule type="expression" dxfId="618" priority="4723">
      <formula>IF(ISBLANK($H$3),0,SEARCH($H$3,$B117))</formula>
    </cfRule>
  </conditionalFormatting>
  <conditionalFormatting sqref="A117:A118 C117:C118 E117:H118 H122:H123 A126:A131 C126:C131 E126:H131 A136 C136 E136:H136 A138:A140 C138:C140 E138:H140 A151:A152 C151:C152 E151:H152 A158:A161 C158:C161 E158:H161 A167:A168 C167:C168 E167:H168 A175:A176 C175:C176 E175:H176">
    <cfRule type="expression" dxfId="617" priority="4724">
      <formula>IF(ISBLANK($H$3),0,SEARCH($H$3,$B117))</formula>
    </cfRule>
  </conditionalFormatting>
  <conditionalFormatting sqref="A117 H117:H118 H122:H123 A126 H126:H131 A131 A136 H136 A138:A139 H138:H140 A151 H151:H152 H158:H161 A159:A161 A167 H167:H168 A175 H175:H176">
    <cfRule type="expression" dxfId="616" priority="4725">
      <formula>IF(ISBLANK($H$3),0,SEARCH($H$3,$B117))</formula>
    </cfRule>
  </conditionalFormatting>
  <conditionalFormatting sqref="A117:A118 C117:C118 E117:H118 H122:H123 A126:A131 C126:C131 E126:H131 A136 C136 E136:H136 A138:A140 C138:C140 E138:H140 A151:A152 C151:C152 E151:H152 A158:A161 C158:C161 E158:H161 A167:A168 C167:C168 E167:H168 A175:A176 C175:C176 E175:H176">
    <cfRule type="expression" dxfId="615" priority="4726">
      <formula>IF(ISBLANK($H$3),0,SEARCH($H$3,$B117))</formula>
    </cfRule>
  </conditionalFormatting>
  <conditionalFormatting sqref="A117:A118 C117 E117:F118 G117 H117:H118 H122:H123 A126:A131 C126 E126:F131 G126 H126:H131 C131 G131 A136 C136 E136:H136 A138:A140 C138:C139 E138:F140 G138:G139 H138:H140 A151:A152 C151 E151:F152 G151 H151:H152 A158:A161 E158:F161 H158:H161 C159:C161 G159:G161 A167:A168 C167 E167:F168 G167 H167:H168 A175:A176 C175 E175:F176 G175 H175:H176">
    <cfRule type="expression" dxfId="614" priority="4727">
      <formula>IF(ISBLANK($H$3),0,SEARCH($H$3,$B117))</formula>
    </cfRule>
  </conditionalFormatting>
  <conditionalFormatting sqref="A117:A118 A126:A131 A136 A138:A140 A151:A152 A158:A161 A167:A168 A175:A176">
    <cfRule type="expression" dxfId="613" priority="4728">
      <formula>IF(ISBLANK($H$3),0,SEARCH($H$3,$B117))</formula>
    </cfRule>
  </conditionalFormatting>
  <conditionalFormatting sqref="A117:A118 C117:C118 E117:H118 H122:H123 A126:A131 C126:C131 E126:H131 A136 C136 E136:H136 A138:A140 C138:C140 E138:H140 A151:A152 C151:C152 E151:H152 A158:A161 C158:C161 E158:H161 A167:A168 C167:C168 E167:H168 A175:A176 C175:C176 E175:H176">
    <cfRule type="expression" dxfId="612" priority="4729">
      <formula>IF(ISBLANK($H$3),0,SEARCH($H$3,$B117))</formula>
    </cfRule>
  </conditionalFormatting>
  <conditionalFormatting sqref="A117 H117:H118 H122:H123 A126 H126:H131 A131 A136 H136 A138:A139 H138:H140 A151 H151:H152 H158:H161 A159:A161 A167 H167:H168 A175 H175:H176">
    <cfRule type="expression" dxfId="611" priority="4730">
      <formula>IF(ISBLANK($H$3),0,SEARCH($H$3,$B117))</formula>
    </cfRule>
  </conditionalFormatting>
  <conditionalFormatting sqref="A116:C116 E116:H116 H121 A124:C125 E124:G125 H124:H126 A130:C130 E130:H130 A135:C135 E135:H135 A137:C137 E137:H137 A150:C150 E150:H150 A157:C157 E157:H157 A166:C166 E166:H166 A173:C174 E173:H174 A181:C181 E181:H181">
    <cfRule type="expression" dxfId="610" priority="4731">
      <formula>IF(ISBLANK($H$3),0,SEARCH($H$3,$B116))</formula>
    </cfRule>
  </conditionalFormatting>
  <conditionalFormatting sqref="A116:C116 E116:J116 H121 A124:C125 E124:G125 H124:H126 I124:J125 A130:C130 E130:J130 A135:C135 E135:J135 A137:C137 E137:J137 A150:C150 E150:J150 A157:C157 E157:J157 A166:C166 E166:J166 A173:C174 E173:J174 A181:C181 E181:J181">
    <cfRule type="expression" dxfId="609" priority="4732">
      <formula>IF(ISBLANK($H$3),0,SEARCH($H$3,$B116))</formula>
    </cfRule>
  </conditionalFormatting>
  <conditionalFormatting sqref="A116 A124:A125 A130 A135 A137 A150 A157 A166 A173:A174 A181">
    <cfRule type="expression" dxfId="608" priority="4733">
      <formula>IF(ISBLANK($H$3),0,SEARCH($H$3,$B116))</formula>
    </cfRule>
  </conditionalFormatting>
  <conditionalFormatting sqref="A116 E116 H116 H121 A124:A125 E124:E125 H124:H126 A130 E130 H130 A135 E135 H135 A137 E137 H137 A150 E150 H150 A157 E157 H157 A166 E166 H166 A173:A174 E173:E174 H173:H174 A181 E181 H181">
    <cfRule type="expression" dxfId="607" priority="4734">
      <formula>IF(ISBLANK($H$3),0,SEARCH($H$3,$B116))</formula>
    </cfRule>
  </conditionalFormatting>
  <conditionalFormatting sqref="H116 H121 H124:H126 H130 H135 H137 H150 H157 H166 H173:H174 H181">
    <cfRule type="expression" dxfId="606" priority="4735">
      <formula>IF(ISBLANK($H$3),0,SEARCH($H$3,$B116))</formula>
    </cfRule>
  </conditionalFormatting>
  <conditionalFormatting sqref="A116 C116 E116:H116 H121 A124:A125 C124:C125 E124:G125 H124:H126 A130 C130 E130:H130 A135 C135 E135:H135 A137 C137 E137:H137 A150 C150 E150:H150 A157 C157 E157:H157 A166 C166 E166:H166 A173:A174 C173:C174 E173:H174 A181 C181 E181:H181">
    <cfRule type="expression" dxfId="605" priority="4736">
      <formula>IF(ISBLANK($H$3),0,SEARCH($H$3,$B116))</formula>
    </cfRule>
  </conditionalFormatting>
  <conditionalFormatting sqref="A116 C116 E116:H116 H121 A124:A125 C124:C125 E124:G125 H124:H126 A130 C130 E130:H130 A135 C135 E135:H135 A137 C137 E137:H137 A150 C150 E150:H150 A157 C157 E157:H157 A166 C166 E166:H166 A173:A174 C173:C174 E173:H174 A181 C181 E181:H181">
    <cfRule type="expression" dxfId="604" priority="4737">
      <formula>IF(ISBLANK($H$3),0,SEARCH($H$3,$B116))</formula>
    </cfRule>
  </conditionalFormatting>
  <conditionalFormatting sqref="A116 A124:A125 A130 A135 A137 A150 A157 A166 A173:A174 A181">
    <cfRule type="expression" dxfId="603" priority="4738">
      <formula>IF(ISBLANK($H$3),0,SEARCH($H$3,$B116))</formula>
    </cfRule>
  </conditionalFormatting>
  <conditionalFormatting sqref="A116 E116 H116 H121 A124:A125 E124:E125 H124:H126 A130 E130 H130 A135 E135 H135 A137 E137 H137 A150 E150 H150 A157 E157 H157 A166 E166 H166 A173:A174 E173:E174 H173:H174 A181 E181 H181">
    <cfRule type="expression" dxfId="602" priority="4739">
      <formula>IF(ISBLANK($H$3),0,SEARCH($H$3,$B116))</formula>
    </cfRule>
  </conditionalFormatting>
  <conditionalFormatting sqref="H116 H121 H124:H126 H130 H135 H137 H150 H157 H166 H173:H174 H181">
    <cfRule type="expression" dxfId="601" priority="4740">
      <formula>IF(ISBLANK($H$3),0,SEARCH($H$3,$B116))</formula>
    </cfRule>
  </conditionalFormatting>
  <conditionalFormatting sqref="A113 C113 E113:G113 H113:H115 A115:C115 E115:G115 I115:J115 H120 H122 A124:C124 E124:G124 H124:H125 I124:J124 H127 A129:C129 E129:G129 H129:H130 I129:J129 H132 A134:C135 E134:J135 A149:C149 E149:J149 A156:C156 E156:J156 A165:C165 E165:J165 A172:C172 E172:G172 H172:H173 I172:J172 A180:C180 E180:J180 A184:C184 E184:J184">
    <cfRule type="expression" dxfId="600" priority="4741">
      <formula>IF(ISBLANK($H$3),0,SEARCH($H$3,$B113))</formula>
    </cfRule>
  </conditionalFormatting>
  <conditionalFormatting sqref="H113:H115 A115:C115 E115:G115 I115:J115 H120 H122 A124:C124 E124:G124 H124:H125 I124:J124 H127 A129:C129 E129:G129 H129:H130 I129:J129 H132 A134:C135 E134:J135 A149:C149 E149:J149 A156:C156 E156:J156 A165:C165 E165:J165 A172:C172 E172:G172 H172:H173 I172:J172 A180:C180 E180:J180 A184:C184 E184:J184">
    <cfRule type="expression" dxfId="599" priority="4742">
      <formula>IF(ISBLANK($H$3),0,SEARCH($H$3,$B113))</formula>
    </cfRule>
  </conditionalFormatting>
  <conditionalFormatting sqref="A115 A124 A129 A134:A135 A149 A156 A165 A172 A180 A184">
    <cfRule type="expression" dxfId="598" priority="4743">
      <formula>IF(ISBLANK($H$3),0,SEARCH($H$3,$B115))</formula>
    </cfRule>
  </conditionalFormatting>
  <conditionalFormatting sqref="H113:H115 A115 C115 E115:G115 H120 H122 A124 C124 E124:G124 H124:H125 H127 A129 C129 E129:G129 H129:H130 H132 A134:A135 C134:C135 E134:H135 A149 C149 E149:H149 A156 C156 E156:H156 A165 C165 E165:H165 A172 C172 E172:G172 H172:H173 A180 C180 E180:H180 A184 C184 E184:H184">
    <cfRule type="expression" dxfId="597" priority="4744">
      <formula>IF(ISBLANK($H$3),0,SEARCH($H$3,$B113))</formula>
    </cfRule>
  </conditionalFormatting>
  <conditionalFormatting sqref="H113:H115 A115:C115 E115:G115 H120 H122 A124:C124 E124:G124 H124:H125 H127 A129:C129 E129:G129 H129:H130 H132 A134:C135 E134:H135 A149:C149 E149:H149 A156:C156 E156:H156 A165:C165 E165:H165 A172:C172 E172:G172 H172:H173 A180:C180 E180:H180 A184:C184 E184:H184">
    <cfRule type="expression" dxfId="596" priority="4745">
      <formula>IF(ISBLANK($H$3),0,SEARCH($H$3,$B113))</formula>
    </cfRule>
  </conditionalFormatting>
  <conditionalFormatting sqref="H113:H115 A115 C115 E115:G115 H120 H122 A124 C124 E124:G124 H124:H125 H127 A129 C129 E129:G129 H129:H130 H132 A134:A135 C134:C135 E134:H135 A149 C149 E149:H149 A156 C156 E156:H156 A165 C165 E165:H165 A172 C172 E172:G172 H172:H173 A180 C180 E180:H180 A184 C184 E184:H184">
    <cfRule type="expression" dxfId="595" priority="4746">
      <formula>IF(ISBLANK($H$3),0,SEARCH($H$3,$B113))</formula>
    </cfRule>
  </conditionalFormatting>
  <conditionalFormatting sqref="H113:H115 A115 C115 E115:G115 H120 H122 A124 C124 E124:G124 H124:H125 H127 A129 C129 E129:G129 H129:H130 H132 A134:A135 C134:C135 E134:H135 A149 C149 E149:H149 A156 C156 E156:H156 A165 C165 E165:H165 A172 C172 E172:G172 H172:H173 A180 C180 E180:H180 A184 C184 E184:H184">
    <cfRule type="expression" dxfId="594" priority="4747">
      <formula>IF(ISBLANK($H$3),0,SEARCH($H$3,$B113))</formula>
    </cfRule>
  </conditionalFormatting>
  <conditionalFormatting sqref="A115 A124 A129 A134:A135 A149 A156 A165 A172 A180 A184">
    <cfRule type="expression" dxfId="593" priority="4748">
      <formula>IF(ISBLANK($H$3),0,SEARCH($H$3,$B115))</formula>
    </cfRule>
  </conditionalFormatting>
  <conditionalFormatting sqref="H113:H115 A115 C115 E115:G115 H120 H122 A124 C124 E124:G124 H124:H125 H127 A129 C129 E129:G129 H129:H130 H132 A134:A135 C134:C135 E134:H135 A149 C149 E149:H149 A156 C156 E156:H156 A165 C165 E165:H165 A172 C172 E172:G172 H172:H173 A180 C180 E180:H180 A184 C184 E184:H184">
    <cfRule type="expression" dxfId="592" priority="4749">
      <formula>IF(ISBLANK($H$3),0,SEARCH($H$3,$B113))</formula>
    </cfRule>
  </conditionalFormatting>
  <conditionalFormatting sqref="H113:H115 A115 C115 E115:G115 H120 H122 A124 C124 E124:G124 H124:H125 H127 A129 C129 E129:G129 H129:H130 H132 A134:A135 C134:C135 E134:H135 A149 C149 E149:H149 A156 C156 E156:H156 A165 C165 E165:H165 A172 C172 E172:G172 H172:H173 A180 C180 E180:H180 A184 C184 E184:H184">
    <cfRule type="expression" dxfId="591" priority="4750">
      <formula>IF(ISBLANK($H$3),0,SEARCH($H$3,$B113))</formula>
    </cfRule>
  </conditionalFormatting>
  <conditionalFormatting sqref="A113:C114 E113:H114 A122:C123 E122:H123 A127:C128 E127:H128 A132:C134 E132:H134 A136:C136 E136:H136 A148:C148 E148:H148 A155:C155 E155:H155 A164:C164 E164:H164 A171:C171 E171:H171 A179:C179 E179:G179 H179:H322 A183:C183 E183:G183 H324:H393">
    <cfRule type="expression" dxfId="590" priority="4751">
      <formula>IF(ISBLANK($H$3),0,SEARCH($H$3,$B113))</formula>
    </cfRule>
  </conditionalFormatting>
  <conditionalFormatting sqref="A113:C114 E113:J114 A122:C123 E122:J123 A127:C128 E127:J128 A132:C134 E132:J134 A136:C136 E136:J136 A148:C148 E148:J148 A155:C155 E155:J155 A164:C164 E164:J164 A171:C171 E171:J171 A179:C179 E179:G179 H179:H322 I179:J179 A183:C183 E183:G183 I183:J183 H324:H393">
    <cfRule type="expression" dxfId="589" priority="4752">
      <formula>IF(ISBLANK($H$3),0,SEARCH($H$3,$B113))</formula>
    </cfRule>
  </conditionalFormatting>
  <conditionalFormatting sqref="A113:A114 A122:A123 A127:A128 A132:A134 A136 A148 A155 A164 A171 A179 A183">
    <cfRule type="expression" dxfId="588" priority="4753">
      <formula>IF(ISBLANK($H$3),0,SEARCH($H$3,$B113))</formula>
    </cfRule>
  </conditionalFormatting>
  <conditionalFormatting sqref="A113:A114 E113:E114 H113:H114 A122:A123 E122:E123 H122:H123 A127:A128 E127:E128 H127:H128 A132:A134 E132:E134 H132:H134 A136 E136 H136 A148 E148 H148 A155 E155 H155 A164 E164 H164 A171 E171 H171 A179 E179 H179:H322 A183 E183 H324:H393">
    <cfRule type="expression" dxfId="587" priority="4754">
      <formula>IF(ISBLANK($H$3),0,SEARCH($H$3,$B113))</formula>
    </cfRule>
  </conditionalFormatting>
  <conditionalFormatting sqref="A113:A114 H113:H114 A122:A123 H122:H123 A127:A128 H127:H128 A132:A134 H132:H134 A136 H136 A148 H148 A155 H155 A164 H164 A171 H171 A179 H179:H322 A183 H324:H393">
    <cfRule type="expression" dxfId="586" priority="4755">
      <formula>IF(ISBLANK($H$3),0,SEARCH($H$3,$B113))</formula>
    </cfRule>
  </conditionalFormatting>
  <conditionalFormatting sqref="A113:A114 C113:C114 E113:H114 A122:A123 C122:C123 E122:H123 A127:A128 C127:C128 E127:H128 A132:A134 C132:C134 E132:H134 A136 C136 E136:H136 A148 C148 E148:H148 A155 C155 E155:H155 A164 C164 E164:H164 A171 C171 E171:H171 A179 C179 E179:G179 H179:H322 A183 C183 E183:G183 H324:H393">
    <cfRule type="expression" dxfId="585" priority="4756">
      <formula>IF(ISBLANK($H$3),0,SEARCH($H$3,$B113))</formula>
    </cfRule>
  </conditionalFormatting>
  <conditionalFormatting sqref="A113:A114 C113:C114 E113:H114 A122:A123 C122:C123 E122:H123 A127:A128 C127:C128 E127:H128 A132:A134 C132:C134 E132:H134 A136 C136 E136:H136 A148 C148 E148:H148 A155 C155 E155:H155 A164 C164 E164:H164 A171 C171 E171:H171 A179 C179 E179:G179 H179:H322 A183 C183 E183:G183 H324:H393">
    <cfRule type="expression" dxfId="584" priority="4757">
      <formula>IF(ISBLANK($H$3),0,SEARCH($H$3,$B113))</formula>
    </cfRule>
  </conditionalFormatting>
  <conditionalFormatting sqref="A113:A114 A122:A123 A127:A128 A132:A134 A136 A148 A155 A164 A171 A179 A183">
    <cfRule type="expression" dxfId="583" priority="4758">
      <formula>IF(ISBLANK($H$3),0,SEARCH($H$3,$B113))</formula>
    </cfRule>
  </conditionalFormatting>
  <conditionalFormatting sqref="A113:A114 E113:E114 H113:H114 A122:A123 E122:E123 H122:H123 A127:A128 E127:E128 H127:H128 A132:A134 E132:E134 H132:H134 A136 E136 H136 A148 E148 H148 A155 E155 H155 A164 E164 H164 A171 E171 H171 A179 E179 H179:H322 A183 E183 H324:H393">
    <cfRule type="expression" dxfId="582" priority="4759">
      <formula>IF(ISBLANK($H$3),0,SEARCH($H$3,$B113))</formula>
    </cfRule>
  </conditionalFormatting>
  <conditionalFormatting sqref="A113:A114 H113:H114 A122:A123 H122:H123 A127:A128 H127:H128 A132:A134 H132:H134 A136 H136 A148 H148 A155 H155 A164 H164 A171 H171 A179 H179:H322 A183 H324:H393">
    <cfRule type="expression" dxfId="581" priority="4760">
      <formula>IF(ISBLANK($H$3),0,SEARCH($H$3,$B113))</formula>
    </cfRule>
  </conditionalFormatting>
  <conditionalFormatting sqref="A112:C112 E112:H112 A121:C121 E121:H121 H123 A133:C133 E133:H133 H139 A146:C147 E146:H147 A154:C154 E154:H154 A163:C163 E163:H163 A170:C170 E170:H170 A173:C173 E173:H173 A178:C178 E178:H178 A182:C182 E182:H182 A185:C309 E185:E322 F185:G309 H185:H322 E324:E393 H324:H393">
    <cfRule type="expression" dxfId="580" priority="4761">
      <formula>IF(ISBLANK($H$3),0,SEARCH($H$3,$B112))</formula>
    </cfRule>
  </conditionalFormatting>
  <conditionalFormatting sqref="A112:C112 E112:J112 A121:C121 E121:J121 H123 A133:C133 E133:J133 H139 A146:C147 E146:J147 A154:C154 E154:J154 A163:C163 E163:J163 A170:C170 E170:J170 A173:C173 E173:J173 A178:C178 E178:J178 A182:C182 E182:J182 A185:C309 E185:E322 F185:G309 H185:H322 I185:J309 E324:E393 H324:H393">
    <cfRule type="expression" dxfId="579" priority="4762">
      <formula>IF(ISBLANK($H$3),0,SEARCH($H$3,$B112))</formula>
    </cfRule>
  </conditionalFormatting>
  <conditionalFormatting sqref="A112 A121 A133 A146:A147 A154 A163 A170 A173 A178 A182 A185:A309">
    <cfRule type="expression" dxfId="578" priority="4763">
      <formula>IF(ISBLANK($H$3),0,SEARCH($H$3,$B112))</formula>
    </cfRule>
  </conditionalFormatting>
  <conditionalFormatting sqref="A112 C112 E112:H112 A121 C121 E121:H121 H123 A133 C133 E133:H133 H139 A146:A147 C146:C147 E146:H147 A154 C154 E154:H154 A163 C163 E163:H163 A170 C170 E170:H170 A173 C173 E173:H173 A178 C178 E178:H178 A182 C182 E182:H182 A185:A309 C185:C309 E185:E322 F185:G309 H185:H322 E324:E393 H324:H393">
    <cfRule type="expression" dxfId="577" priority="4764">
      <formula>IF(ISBLANK($H$3),0,SEARCH($H$3,$B112))</formula>
    </cfRule>
  </conditionalFormatting>
  <conditionalFormatting sqref="E112:F112 H112 E121:F121 H121 H123 E133:F133 H133 H139 E146:F147 H146:H147 E154:F154 H154 E163:F163 H163 E170:F170 H170 E173:F173 H173 E178:F178 H178 E182:F182 H182 E185:E322 F185:F309 H185:H322 E324:E393 H324:H393">
    <cfRule type="expression" dxfId="576" priority="4765">
      <formula>IF(ISBLANK($H$3),0,SEARCH($H$3,$B112))</formula>
    </cfRule>
  </conditionalFormatting>
  <conditionalFormatting sqref="A112 C112 E112:H112 A121 C121 E121:H121 H123 A133 C133 E133:H133 H139 A146:A147 C146:C147 E146:H147 A154 C154 E154:H154 A163 C163 E163:H163 A170 C170 E170:H170 A173 C173 E173:H173 A178 C178 E178:H178 A182 C182 E182:H182 A185:A309 C185:C309 E185:E322 F185:G309 H185:H322 E324:E393 H324:H393">
    <cfRule type="expression" dxfId="575" priority="4766">
      <formula>IF(ISBLANK($H$3),0,SEARCH($H$3,$B112))</formula>
    </cfRule>
  </conditionalFormatting>
  <conditionalFormatting sqref="A112 E112:F112 H112 A121 E121:F121 H121 H123 A133 E133:F133 H133 H139 A146:A147 E146:F147 H146:H147 A154 E154:F154 H154 A163 E163:F163 H163 A170 E170:F170 H170 A173 E173:F173 H173 A178 E178:F178 H178 A182 E182:F182 H182 A185:A309 E185:E322 F185:F309 H185:H322 E324:E393 H324:H393">
    <cfRule type="expression" dxfId="574" priority="4767">
      <formula>IF(ISBLANK($H$3),0,SEARCH($H$3,$B112))</formula>
    </cfRule>
  </conditionalFormatting>
  <conditionalFormatting sqref="A112 A121 A133 A146:A147 A154 A163 A170 A173 A178 A182 A185:A309">
    <cfRule type="expression" dxfId="573" priority="4768">
      <formula>IF(ISBLANK($H$3),0,SEARCH($H$3,$B112))</formula>
    </cfRule>
  </conditionalFormatting>
  <conditionalFormatting sqref="A112 C112 E112:H112 A121 C121 E121:H121 H123 A133 C133 E133:H133 H139 A146:A147 C146:C147 E146:H147 A154 C154 E154:H154 A163 C163 E163:H163 A170 C170 E170:H170 A173 C173 E173:H173 A178 C178 E178:H178 A182 C182 E182:H182 A185:A309 C185:C309 E185:E322 F185:G309 H185:H322 E324:E393 H324:H393">
    <cfRule type="expression" dxfId="572" priority="4769">
      <formula>IF(ISBLANK($H$3),0,SEARCH($H$3,$B112))</formula>
    </cfRule>
  </conditionalFormatting>
  <conditionalFormatting sqref="E112:F112 H112 E121:F121 H121 H123 E133:F133 H133 H139 E146:F147 H146:H147 E154:F154 H154 E163:F163 H163 E170:F170 H170 E173:F173 H173 E178:F178 H178 E182:F182 H182 E185:E322 F185:F309 H185:H322 E324:E393 H324:H393">
    <cfRule type="expression" dxfId="571" priority="4770">
      <formula>IF(ISBLANK($H$3),0,SEARCH($H$3,$B112))</formula>
    </cfRule>
  </conditionalFormatting>
  <conditionalFormatting sqref="A111:C111 E111:H111 A113:C114 E113:H114 A120:C120 E120:H120 A122:C122 E122:H122 A127:C127 E127:H127 A132:C132 E132:H132 A142:C143 E142:H143 A145:C146 E145:H146 A151:C151 E151:H151 A153:C153 E153:H153 A162:C162 E162:H162 A169:C169 E169:H169 A176:C177 E176:H177">
    <cfRule type="expression" dxfId="570" priority="4771">
      <formula>IF(ISBLANK($H$3),0,SEARCH($H$3,$B111))</formula>
    </cfRule>
  </conditionalFormatting>
  <conditionalFormatting sqref="A111:C111 E111:J111 A113:C114 E113:J114 A120:C120 E120:J120 A122:C122 E122:J122 A127:C127 E127:J127 A132:C132 E132:J132 A142:C143 E142:J143 A145:C146 E145:J146 A151:C151 E151:J151 A153:C153 E153:J153 A162:C162 E162:J162 A169:C169 E169:J169 A176:C177 E176:J177">
    <cfRule type="expression" dxfId="569" priority="4772">
      <formula>IF(ISBLANK($H$3),0,SEARCH($H$3,$B111))</formula>
    </cfRule>
  </conditionalFormatting>
  <conditionalFormatting sqref="A111 A113:A114 A120 A122 A127 A132 A142:A143 A145:A146 A151 A153 A162 A169 A176:A177">
    <cfRule type="expression" dxfId="568" priority="4773">
      <formula>IF(ISBLANK($H$3),0,SEARCH($H$3,$B111))</formula>
    </cfRule>
  </conditionalFormatting>
  <conditionalFormatting sqref="A111 C111 E111:H111 A113:A114 C113:C114 E113:H114 A120 C120 E120:H120 A122 C122 E122:H122 A127 C127 E127:H127 A132 C132 E132:H132 A142:A143 C142:C143 E142:H143 A145:A146 C145:C146 E145:H146 A151 C151 E151:H151 A153 C153 E153:H153 A162 C162 E162:H162 A169 C169 E169:H169 A176:A177 C176:C177 E176:H177">
    <cfRule type="expression" dxfId="567" priority="4774">
      <formula>IF(ISBLANK($H$3),0,SEARCH($H$3,$B111))</formula>
    </cfRule>
  </conditionalFormatting>
  <conditionalFormatting sqref="E111:F111 H111 E113:F114 H113:H114 E120:F120 H120 E122:F122 H122 E127:F127 H127 E132:F132 H132 E142:F143 H142:H143 E145:F146 H145:H146 E151:F151 H151 E153:F153 H153 E162:F162 H162 E169:F169 H169 E176:F177 H176:H177">
    <cfRule type="expression" dxfId="566" priority="4775">
      <formula>IF(ISBLANK($H$3),0,SEARCH($H$3,$B111))</formula>
    </cfRule>
  </conditionalFormatting>
  <conditionalFormatting sqref="A111 C111 E111:H111 A113:A114 C113:C114 E113:H114 A120 C120 E120:H120 A122 C122 E122:H122 A127 C127 E127:H127 A132 C132 E132:H132 A142:A143 C142:C143 E142:H143 A145:A146 C145:C146 E145:H146 A151 C151 E151:H151 A153 C153 E153:H153 A162 C162 E162:H162 A169 C169 E169:H169 A176:A177 C176:C177 E176:H177">
    <cfRule type="expression" dxfId="565" priority="4776">
      <formula>IF(ISBLANK($H$3),0,SEARCH($H$3,$B111))</formula>
    </cfRule>
  </conditionalFormatting>
  <conditionalFormatting sqref="A111 C111 E111:H111 A113:A114 C113:C114 E113:H114 A120 C120 E120:H120 A122 C122 E122:H122 A127 C127 E127:H127 A132 C132 E132:H132 A142:A143 C142:C143 E142:H143 A145:A146 C145:C146 E145:H146 A151 C151 E151:H151 A153 C153 E153:H153 A162 C162 E162:H162 A169 C169 E169:H169 A176:A177 C176:C177 E176:H177">
    <cfRule type="expression" dxfId="564" priority="4777">
      <formula>IF(ISBLANK($H$3),0,SEARCH($H$3,$B111))</formula>
    </cfRule>
  </conditionalFormatting>
  <conditionalFormatting sqref="A111 A113:A114 A120 A122 A127 A132 A142:A143 A145:A146 A151 A153 A162 A169 A176:A177">
    <cfRule type="expression" dxfId="563" priority="4778">
      <formula>IF(ISBLANK($H$3),0,SEARCH($H$3,$B111))</formula>
    </cfRule>
  </conditionalFormatting>
  <conditionalFormatting sqref="A111 C111 E111:H111 A113:A114 C113:C114 E113:H114 A120 C120 E120:H120 A122 C122 E122:H122 A127 C127 E127:H127 A132 C132 E132:H132 A142:A143 C142:C143 E142:H143 A145:A146 C145:C146 E145:H146 A151 C151 E151:H151 A153 C153 E153:H153 A162 C162 E162:H162 A169 C169 E169:H169 A176:A177 C176:C177 E176:H177">
    <cfRule type="expression" dxfId="562" priority="4779">
      <formula>IF(ISBLANK($H$3),0,SEARCH($H$3,$B111))</formula>
    </cfRule>
  </conditionalFormatting>
  <conditionalFormatting sqref="E111:F111 H111 E113:F114 H113:H114 E120:F120 H120 E122:F122 H122 E127:F127 H127 E132:F132 H132 E142:F143 H142:H143 E145:F146 H145:H146 E151:F151 H151 E153:F153 H153 E162:F162 H162 E169:F169 H169 E176:F177 H176:H177">
    <cfRule type="expression" dxfId="561" priority="4780">
      <formula>IF(ISBLANK($H$3),0,SEARCH($H$3,$B111))</formula>
    </cfRule>
  </conditionalFormatting>
  <conditionalFormatting sqref="A110:C110 E110:H110 H113 A119:C119 E119:H119 A123:C123 E123:G123 H123:H124 A127:C131 E127:H131 A141:C141 E141:H141 A144:C144 E144:H144 H146 A152:C152 E152:H152 A168:C168 E168:H168 A176:C176 E176:H176">
    <cfRule type="expression" dxfId="560" priority="4781">
      <formula>IF(ISBLANK($H$3),0,SEARCH($H$3,$B110))</formula>
    </cfRule>
  </conditionalFormatting>
  <conditionalFormatting sqref="A110:C110 E110:J110 H113 A119:C119 E119:J119 A123:C123 E123:G123 H123:H124 I123:J123 A127:C131 E127:J131 A141:C141 E141:J141 A144:C144 E144:J144 H146 A152:C152 E152:J152 A168:C168 E168:J168 A176:C176 E176:J176">
    <cfRule type="expression" dxfId="559" priority="4782">
      <formula>IF(ISBLANK($H$3),0,SEARCH($H$3,$B110))</formula>
    </cfRule>
  </conditionalFormatting>
  <conditionalFormatting sqref="A110 A119 A123 A127:A131 A141 A144 A152 A168 A176">
    <cfRule type="expression" dxfId="558" priority="4783">
      <formula>IF(ISBLANK($H$3),0,SEARCH($H$3,$B110))</formula>
    </cfRule>
  </conditionalFormatting>
  <conditionalFormatting sqref="A110 C110 E110:H110 H113 A119 C119 E119:H119 A123 C123 E123:G123 H123:H124 A127:A131 C127:C131 E127:H131 A141 C141 E141:H141 A144 C144 E144:H144 H146 A152 C152 E152:H152 A168 C168 E168:H168 A176 C176 E176:H176">
    <cfRule type="expression" dxfId="557" priority="4784">
      <formula>IF(ISBLANK($H$3),0,SEARCH($H$3,$B110))</formula>
    </cfRule>
  </conditionalFormatting>
  <conditionalFormatting sqref="H110 H113 H119 H123:H124 H127:H131 H141 H144 H146 H152 H168 H176">
    <cfRule type="expression" dxfId="556" priority="4785">
      <formula>IF(ISBLANK($H$3),0,SEARCH($H$3,$B110))</formula>
    </cfRule>
  </conditionalFormatting>
  <conditionalFormatting sqref="A110 C110 E110:H110 H113 A119 C119 E119:H119 A123 C123 E123:G123 H123:H124 A127:A131 C127:C131 E127:H131 A141 C141 E141:H141 A144 C144 E144:H144 H146 A152 C152 E152:H152 A168 C168 E168:H168 A176 C176 E176:H176">
    <cfRule type="expression" dxfId="555" priority="4786">
      <formula>IF(ISBLANK($H$3),0,SEARCH($H$3,$B110))</formula>
    </cfRule>
  </conditionalFormatting>
  <conditionalFormatting sqref="A110 C110 E110:H110 H113 A119 C119 E119:H119 A123 C123 E123:G123 H123:H124 A127:A131 C127:C131 E127:H131 A141 C141 E141:H141 A144 C144 E144:H144 H146 A152 C152 E152:H152 A168 C168 E168:H168 A176 C176 E176:H176">
    <cfRule type="expression" dxfId="554" priority="4787">
      <formula>IF(ISBLANK($H$3),0,SEARCH($H$3,$B110))</formula>
    </cfRule>
  </conditionalFormatting>
  <conditionalFormatting sqref="A110 A119 A123 A127:A131 A141 A144 A152 A168 A176">
    <cfRule type="expression" dxfId="553" priority="4788">
      <formula>IF(ISBLANK($H$3),0,SEARCH($H$3,$B110))</formula>
    </cfRule>
  </conditionalFormatting>
  <conditionalFormatting sqref="A110 C110 E110:H110 H113 A119 C119 E119:H119 A123 C123 E123:G123 H123:H124 A127:A131 C127:C131 E127:H131 A141 C141 E141:H141 A144 C144 E144:H144 H146 A152 C152 E152:H152 A168 C168 E168:H168 A176 C176 E176:H176">
    <cfRule type="expression" dxfId="552" priority="4789">
      <formula>IF(ISBLANK($H$3),0,SEARCH($H$3,$B110))</formula>
    </cfRule>
  </conditionalFormatting>
  <conditionalFormatting sqref="H110 H113 H119 H123:H124 H127:H131 H141 H144 H146 H152 H168 H176">
    <cfRule type="expression" dxfId="551" priority="4790">
      <formula>IF(ISBLANK($H$3),0,SEARCH($H$3,$B110))</formula>
    </cfRule>
  </conditionalFormatting>
  <conditionalFormatting sqref="A107:C109 E107:H109 A113:C113 E113:H113 A118:C120 E118:H120 A123:C131 E123:H131 A139:C146 E139:H146 A149:C152 E149:H152 A158:C158 E158:H158 A162:C162 E162:H162 A165:C168 E165:H168 A175:C176 E175:H176">
    <cfRule type="expression" dxfId="550" priority="4791">
      <formula>IF(ISBLANK($H$3),0,SEARCH($H$3,$B107))</formula>
    </cfRule>
  </conditionalFormatting>
  <conditionalFormatting sqref="A107:C109 E107:J109 A113:C113 E113:J113 A118:C120 E118:J120 A123:C131 E123:J131 A139:C146 E139:J146 A149:C152 E149:J152 A158:C158 E158:J158 A162:C162 E162:J162 A165:C168 E165:J168 A175:C176 E175:J176">
    <cfRule type="expression" dxfId="549" priority="4792">
      <formula>IF(ISBLANK($H$3),0,SEARCH($H$3,$B107))</formula>
    </cfRule>
  </conditionalFormatting>
  <conditionalFormatting sqref="A107:A109 A113 A118:A120 A123:A131 A139:A146 A149:A152 A158 A162 A165:A168 A175:A176">
    <cfRule type="expression" dxfId="548" priority="4793">
      <formula>IF(ISBLANK($H$3),0,SEARCH($H$3,$B107))</formula>
    </cfRule>
  </conditionalFormatting>
  <conditionalFormatting sqref="A107:A109 C107:C109 E107:H109 A113 C113 E113:H113 A118:A120 C118:C120 E118:H120 A123:A131 C123:C131 E123:H131 A139:A146 C139:C146 E139:H146 A149:A152 C149:C152 E149:H152 A158 C158 E158:H158 A162 C162 E162:H162 A165:A168 C165:C168 E165:H168 A175:A176 C175:C176 E175:H176">
    <cfRule type="expression" dxfId="547" priority="4794">
      <formula>IF(ISBLANK($H$3),0,SEARCH($H$3,$B107))</formula>
    </cfRule>
  </conditionalFormatting>
  <conditionalFormatting sqref="A107 H107:H109 H113 A118 H118:H120 H123:H131 A127:A131 A139:A140 H139:H146 A149 H149:H152 A152 A158 H158 H162 A165 H165:H168 A168 H175:H176 A176">
    <cfRule type="expression" dxfId="546" priority="4795">
      <formula>IF(ISBLANK($H$3),0,SEARCH($H$3,$B107))</formula>
    </cfRule>
  </conditionalFormatting>
  <conditionalFormatting sqref="A107:A109 C107:C109 E107:H109 A113 C113 E113:H113 A118:A120 C118:C120 E118:H120 A123:A131 C123:C131 E123:H131 A139:A146 C139:C146 E139:H146 A149:A152 C149:C152 E149:H152 A158 C158 E158:H158 A162 C162 E162:H162 A165:A168 C165:C168 E165:H168 A175:A176 C175:C176 E175:H176">
    <cfRule type="expression" dxfId="545" priority="4796">
      <formula>IF(ISBLANK($H$3),0,SEARCH($H$3,$B107))</formula>
    </cfRule>
  </conditionalFormatting>
  <conditionalFormatting sqref="A107:A109 C107:C109 E107:H109 A113 C113 E113:H113 A118:A120 C118:C120 E118:H120 A123:A131 C123:C131 E123:H131 A139:A146 C139:C146 E139:H146 A149:A152 C149:C152 E149:H152 A158 C158 E158:H158 A162 C162 E162:H162 A165:A168 C165:C168 E165:H168 A175:A176 C175:C176 E175:H176">
    <cfRule type="expression" dxfId="544" priority="4797">
      <formula>IF(ISBLANK($H$3),0,SEARCH($H$3,$B107))</formula>
    </cfRule>
  </conditionalFormatting>
  <conditionalFormatting sqref="A107:A109 A113 A118:A120 A123:A131 A139:A146 A149:A152 A158 A162 A165:A168 A175:A176">
    <cfRule type="expression" dxfId="543" priority="4798">
      <formula>IF(ISBLANK($H$3),0,SEARCH($H$3,$B107))</formula>
    </cfRule>
  </conditionalFormatting>
  <conditionalFormatting sqref="A107:A109 C107:C109 E107:H109 A113 C113 E113:H113 A118:A120 C118:C120 E118:H120 A123:A131 C123:C131 E123:H131 A139:A146 C139:C146 E139:H146 A149:A152 C149:C152 E149:H152 A158 C158 E158:H158 A162 C162 E162:H162 A165:A168 C165:C168 E165:H168 A175:A176 C175:C176 E175:H176">
    <cfRule type="expression" dxfId="542" priority="4799">
      <formula>IF(ISBLANK($H$3),0,SEARCH($H$3,$B107))</formula>
    </cfRule>
  </conditionalFormatting>
  <conditionalFormatting sqref="A107 H107:H109 H113 A118 H118:H120 H123:H131 A127:A131 A139:A140 H139:H146 A149 H149:H152 A152 A158 H158 H162 A165 H165:H168 A168 H175:H176 A176">
    <cfRule type="expression" dxfId="541" priority="4800">
      <formula>IF(ISBLANK($H$3),0,SEARCH($H$3,$B107))</formula>
    </cfRule>
  </conditionalFormatting>
  <conditionalFormatting sqref="H104 A106:C106 E106:H106 A117:C117 E117:H117 H122 A126:C126 E126:G126 H126:H127 A131:C131 E131:H131 A136:C136 E136:H136 A138:C139 E138:H139 A151:C151 E151:H151 A159:C161 E159:H161 A167:C167 E167:H167 A175:C175 E175:G175 H175:H176">
    <cfRule type="expression" dxfId="540" priority="4801">
      <formula>IF(ISBLANK($H$3),0,SEARCH($H$3,$B104))</formula>
    </cfRule>
  </conditionalFormatting>
  <conditionalFormatting sqref="H104 A106:C106 E106:J106 A117:C117 E117:J117 H122 A126:C126 E126:G126 H126:H127 I126:J126 A131:C131 E131:J131 A136:C136 E136:J136 A138:C139 E138:J139 A151:C151 E151:J151 A159:C161 E159:J161 A167:C167 E167:J167 A175:C175 E175:G175 H175:H176 I175:J175">
    <cfRule type="expression" dxfId="539" priority="4802">
      <formula>IF(ISBLANK($H$3),0,SEARCH($H$3,$B104))</formula>
    </cfRule>
  </conditionalFormatting>
  <conditionalFormatting sqref="A106 A117 A126 A131 A136 A138:A139 A151 A159:A161 A167 A175">
    <cfRule type="expression" dxfId="538" priority="4803">
      <formula>IF(ISBLANK($H$3),0,SEARCH($H$3,$B106))</formula>
    </cfRule>
  </conditionalFormatting>
  <conditionalFormatting sqref="H104 A106 C106 E106:H106 A117 C117 E117:H117 H122 A126 C126 E126:G126 H126:H127 A131 C131 E131:H131 A136 C136 E136:H136 A138:A139 C138:C139 E138:H139 A151 C151 E151:H151 A159:A161 C159:C161 E159:H161 A167 C167 E167:H167 A175 C175 E175:G175 H175:H176">
    <cfRule type="expression" dxfId="537" priority="4804">
      <formula>IF(ISBLANK($H$3),0,SEARCH($H$3,$B104))</formula>
    </cfRule>
  </conditionalFormatting>
  <conditionalFormatting sqref="H104 H106 H117 H122 H126:H127 H131 H136 H138:H139 H151 H159:H161 H167 H175:H176">
    <cfRule type="expression" dxfId="536" priority="4805">
      <formula>IF(ISBLANK($H$3),0,SEARCH($H$3,$B104))</formula>
    </cfRule>
  </conditionalFormatting>
  <conditionalFormatting sqref="H104 A106 C106 E106:H106 A117 C117 E117:H117 H122 A126 C126 E126:G126 H126:H127 A131 C131 E131:H131 A136 C136 E136:H136 A138:A139 C138:C139 E138:H139 A151 C151 E151:H151 A159:A161 C159:C161 E159:H161 A167 C167 E167:H167 A175 C175 E175:G175 H175:H176">
    <cfRule type="expression" dxfId="535" priority="4806">
      <formula>IF(ISBLANK($H$3),0,SEARCH($H$3,$B104))</formula>
    </cfRule>
  </conditionalFormatting>
  <conditionalFormatting sqref="H104 A106 C106 E106:H106 A117 C117 E117:H117 H122 A126 C126 E126:G126 H126:H127 A131 C131 E131:H131 A136 C136 E136:H136 A138:A139 C138:C139 E138:H139 A151 C151 E151:H151 A159:A161 C159:C161 E159:H161 A167 C167 E167:H167 A175 C175 E175:G175 H175:H176">
    <cfRule type="expression" dxfId="534" priority="4807">
      <formula>IF(ISBLANK($H$3),0,SEARCH($H$3,$B104))</formula>
    </cfRule>
  </conditionalFormatting>
  <conditionalFormatting sqref="A106 A117 A126 A131 A136 A138:A139 A151 A159:A161 A167 A175">
    <cfRule type="expression" dxfId="533" priority="4808">
      <formula>IF(ISBLANK($H$3),0,SEARCH($H$3,$B106))</formula>
    </cfRule>
  </conditionalFormatting>
  <conditionalFormatting sqref="H104 A106 C106 E106:H106 A117 C117 E117:H117 H122 A126 C126 E126:G126 H126:H127 A131 C131 E131:H131 A136 C136 E136:H136 A138:A139 C138:C139 E138:H139 A151 C151 E151:H151 A159:A161 C159:C161 E159:H161 A167 C167 E167:H167 A175 C175 E175:G175 H175:H176">
    <cfRule type="expression" dxfId="532" priority="4809">
      <formula>IF(ISBLANK($H$3),0,SEARCH($H$3,$B104))</formula>
    </cfRule>
  </conditionalFormatting>
  <conditionalFormatting sqref="H104 H106 H117 H122 H126:H127 H131 H136 H138:H139 H151 H159:H161 H167 H175:H176">
    <cfRule type="expression" dxfId="531" priority="4810">
      <formula>IF(ISBLANK($H$3),0,SEARCH($H$3,$B104))</formula>
    </cfRule>
  </conditionalFormatting>
  <conditionalFormatting sqref="A104:C105 E104:H105 A116:C116 E116:H116 H121 A124:C125 E124:G125 H124:H126 A130:C130 E130:H130 A135:C135 E135:H135 A137:C137 E137:H137 A150:C150 E150:H150 A157:C157 E157:H157 A166:C166 E166:H166 A173:C174 E173:H174 A181:C181 E181:H181">
    <cfRule type="expression" dxfId="530" priority="4811">
      <formula>IF(ISBLANK($H$3),0,SEARCH($H$3,$B104))</formula>
    </cfRule>
  </conditionalFormatting>
  <conditionalFormatting sqref="A104:C105 E104:J105 A116:C116 E116:J116 H121 A124:C125 E124:G125 H124:H126 I124:J125 A130:C130 E130:J130 A135:C135 E135:J135 A137:C137 E137:J137 A150:C150 E150:J150 A157:C157 E157:J157 A166:C166 E166:J166 A173:C174 E173:J174 A181:C181 E181:J181">
    <cfRule type="expression" dxfId="529" priority="4812">
      <formula>IF(ISBLANK($H$3),0,SEARCH($H$3,$B104))</formula>
    </cfRule>
  </conditionalFormatting>
  <conditionalFormatting sqref="A104:A105 A116 A124:A125 A130 A135 A137 A150 A157 A166 A173:A174 A181">
    <cfRule type="expression" dxfId="528" priority="4813">
      <formula>IF(ISBLANK($H$3),0,SEARCH($H$3,$B104))</formula>
    </cfRule>
  </conditionalFormatting>
  <conditionalFormatting sqref="A104:A105 C104:C105 E104:H105 A116 C116 E116:H116 H121 A124:A125 C124:C125 E124:G125 H124:H126 A130 C130 E130:H130 A135 C135 E135:H135 A137 C137 E137:H137 A150 C150 E150:H150 A157 C157 E157:H157 A166 C166 E166:H166 A173:A174 C173:C174 E173:H174 A181 C181 E181:H181">
    <cfRule type="expression" dxfId="527" priority="4814">
      <formula>IF(ISBLANK($H$3),0,SEARCH($H$3,$B104))</formula>
    </cfRule>
  </conditionalFormatting>
  <conditionalFormatting sqref="A104:A105 H104:H105 A116 H116 H121 A124:A125 H124:H126 A130 H130 A135 H135 A137 H137 A150 H150 A157 H157 A166 H166 A173:A174 H173:H174 A181 H181">
    <cfRule type="expression" dxfId="526" priority="4815">
      <formula>IF(ISBLANK($H$3),0,SEARCH($H$3,$B104))</formula>
    </cfRule>
  </conditionalFormatting>
  <conditionalFormatting sqref="A104:A105 C104:C105 E104:H105 A116 C116 E116:H116 H121 A124:A125 C124:C125 E124:G125 H124:H126 A130 C130 E130:H130 A135 C135 E135:H135 A137 C137 E137:H137 A150 C150 E150:H150 A157 C157 E157:H157 A166 C166 E166:H166 A173:A174 C173:C174 E173:H174 A181 C181 E181:H181">
    <cfRule type="expression" dxfId="525" priority="4816">
      <formula>IF(ISBLANK($H$3),0,SEARCH($H$3,$B104))</formula>
    </cfRule>
  </conditionalFormatting>
  <conditionalFormatting sqref="A104:A105 C104:C105 E104:H105 A116 C116 E116:H116 H121 A124:A125 C124:C125 E124:G125 H124:H126 A130 C130 E130:H130 A135 C135 E135:H135 A137 C137 E137:H137 A150 C150 E150:H150 A157 C157 E157:H157 A166 C166 E166:H166 A173:A174 C173:C174 E173:H174 A181 C181 E181:H181">
    <cfRule type="expression" dxfId="524" priority="4817">
      <formula>IF(ISBLANK($H$3),0,SEARCH($H$3,$B104))</formula>
    </cfRule>
  </conditionalFormatting>
  <conditionalFormatting sqref="A104:A105 A116 A124:A125 A130 A135 A137 A150 A157 A166 A173:A174 A181">
    <cfRule type="expression" dxfId="523" priority="4818">
      <formula>IF(ISBLANK($H$3),0,SEARCH($H$3,$B104))</formula>
    </cfRule>
  </conditionalFormatting>
  <conditionalFormatting sqref="A104:A105 C104:C105 E104:H105 A116 C116 E116:H116 H121 A124:A125 C124:C125 E124:G125 H124:H126 A130 C130 E130:H130 A135 C135 E135:H135 A137 C137 E137:H137 A150 C150 E150:H150 A157 C157 E157:H157 A166 C166 E166:H166 A173:A174 C173:C174 E173:H174 A181 C181 E181:H181">
    <cfRule type="expression" dxfId="522" priority="4819">
      <formula>IF(ISBLANK($H$3),0,SEARCH($H$3,$B104))</formula>
    </cfRule>
  </conditionalFormatting>
  <conditionalFormatting sqref="A104:A105 H104:H105 A116 H116 H121 A124:A125 H124:H126 A130 H130 A135 H135 A137 H137 A150 H150 A157 H157 A166 H166 A173:A174 H173:H174 A181 H181">
    <cfRule type="expression" dxfId="521" priority="4820">
      <formula>IF(ISBLANK($H$3),0,SEARCH($H$3,$B104))</formula>
    </cfRule>
  </conditionalFormatting>
  <conditionalFormatting sqref="A103:C104 E103:H104 H113:H115 A115:C115 E115:G115 H120 H122 A124:C124 E124:G124 H124:H125 H127 A129:C129 E129:G129 H129:H130 H132 A134:C135 E134:H135 A149:C149 E149:H149 A156:C156 E156:H156 A165:C165 E165:H165 A172:C172 E172:G172 H172:H173 A180:C180 E180:H180 A184:C184 E184:H184">
    <cfRule type="expression" dxfId="520" priority="4821">
      <formula>IF(ISBLANK($H$3),0,SEARCH($H$3,$B103))</formula>
    </cfRule>
  </conditionalFormatting>
  <conditionalFormatting sqref="A103:C104 E103:J104 H113:H115 A115:C115 E115:G115 I115:J115 H120 H122 A124:C124 E124:G124 H124:H125 I124:J124 H127 A129:C129 E129:G129 H129:H130 I129:J129 H132 A134:C135 E134:J135 A149:C149 E149:J149 A156:C156 E156:J156 A165:C165 E165:J165 A172:C172 E172:G172 H172:H173 I172:J172 A180:C180 E180:J180 A184:C184 E184:J184">
    <cfRule type="expression" dxfId="519" priority="4822">
      <formula>IF(ISBLANK($H$3),0,SEARCH($H$3,$B103))</formula>
    </cfRule>
  </conditionalFormatting>
  <conditionalFormatting sqref="A103:A104 A115 A124 A129 A134:A135 A149 A156 A165 A172 A180 A184">
    <cfRule type="expression" dxfId="518" priority="4823">
      <formula>IF(ISBLANK($H$3),0,SEARCH($H$3,$B103))</formula>
    </cfRule>
  </conditionalFormatting>
  <conditionalFormatting sqref="A103:A104 C103:C104 E103:H104 H113:H115 A115 C115 E115:G115 H120 H122 A124 C124 E124:G124 H124:H125 H127 A129 C129 E129:G129 H129:H130 H132 A134:A135 C134:C135 E134:H135 A149 C149 E149:H149 A156 C156 E156:H156 A165 C165 E165:H165 A172 C172 E172:G172 H172:H173 A180 C180 E180:H180 A184 C184 E184:H184">
    <cfRule type="expression" dxfId="517" priority="4824">
      <formula>IF(ISBLANK($H$3),0,SEARCH($H$3,$B103))</formula>
    </cfRule>
  </conditionalFormatting>
  <conditionalFormatting sqref="A103:A104 H103:H104 H113:H115 A115 H120 H122 A124 H124:H125 H127 A129 H129:H130 H132 A134:A135 H134:H135 A149 H149 A156 H156 A165 H165 A172 H172:H173 A180 H180 A184 H184">
    <cfRule type="expression" dxfId="516" priority="4825">
      <formula>IF(ISBLANK($H$3),0,SEARCH($H$3,$B103))</formula>
    </cfRule>
  </conditionalFormatting>
  <conditionalFormatting sqref="A103:A104 C103:C104 E103:H104 H113:H115 A115 C115 E115:G115 H120 H122 A124 C124 E124:G124 H124:H125 H127 A129 C129 E129:G129 H129:H130 H132 A134:A135 C134:C135 E134:H135 A149 C149 E149:H149 A156 C156 E156:H156 A165 C165 E165:H165 A172 C172 E172:G172 H172:H173 A180 C180 E180:H180 A184 C184 E184:H184">
    <cfRule type="expression" dxfId="515" priority="4826">
      <formula>IF(ISBLANK($H$3),0,SEARCH($H$3,$B103))</formula>
    </cfRule>
  </conditionalFormatting>
  <conditionalFormatting sqref="A103:A104 C103:C104 E103:H104 H113:H115 A115 C115 E115:G115 H120 H122 A124 C124 E124:G124 H124:H125 H127 A129 C129 E129:G129 H129:H130 H132 A134:A135 C134:C135 E134:H135 A149 C149 E149:H149 A156 C156 E156:H156 A165 C165 E165:H165 A172 C172 E172:G172 H172:H173 A180 C180 E180:H180 A184 C184 E184:H184">
    <cfRule type="expression" dxfId="514" priority="4827">
      <formula>IF(ISBLANK($H$3),0,SEARCH($H$3,$B103))</formula>
    </cfRule>
  </conditionalFormatting>
  <conditionalFormatting sqref="A103:A104 A115 A124 A129 A134:A135 A149 A156 A165 A172 A180 A184">
    <cfRule type="expression" dxfId="513" priority="4828">
      <formula>IF(ISBLANK($H$3),0,SEARCH($H$3,$B103))</formula>
    </cfRule>
  </conditionalFormatting>
  <conditionalFormatting sqref="A103:A104 C103:C104 E103:H104 H113:H115 A115 C115 E115:G115 H120 H122 A124 C124 E124:G124 H124:H125 H127 A129 C129 E129:G129 H129:H130 H132 A134:A135 C134:C135 E134:H135 A149 C149 E149:H149 A156 C156 E156:H156 A165 C165 E165:H165 A172 C172 E172:G172 H172:H173 A180 C180 E180:H180 A184 C184 E184:H184">
    <cfRule type="expression" dxfId="512" priority="4829">
      <formula>IF(ISBLANK($H$3),0,SEARCH($H$3,$B103))</formula>
    </cfRule>
  </conditionalFormatting>
  <conditionalFormatting sqref="A103:A104 H103:H104 H113:H115 A115 H120 H122 A124 H124:H125 H127 A129 H129:H130 H132 A134:A135 H134:H135 A149 H149 A156 H156 A165 H165 A172 H172:H173 A180 H180 A184 H184">
    <cfRule type="expression" dxfId="511" priority="4830">
      <formula>IF(ISBLANK($H$3),0,SEARCH($H$3,$B103))</formula>
    </cfRule>
  </conditionalFormatting>
  <conditionalFormatting sqref="A102:C102 E102:H102 A113:C114 E113:H114 A122:C123 E122:H123 A127:C128 E127:H128 A132:C134 E132:H134 A136:C136 E136:H136 A148:C148 E148:H148 A155:C155 E155:H155 A164:C164 E164:H164 A171:C171 E171:H171 A179:C179 E179:G179 H179:H322 A183:C183 E183:G183 H324:H393">
    <cfRule type="expression" dxfId="510" priority="4831">
      <formula>IF(ISBLANK($H$3),0,SEARCH($H$3,$B102))</formula>
    </cfRule>
  </conditionalFormatting>
  <conditionalFormatting sqref="A102:C102 E102:J102 A113:C114 E113:J114 A122:C123 E122:J123 A127:C128 E127:J128 A132:C134 E132:J134 A136:C136 E136:J136 A148:C148 E148:J148 A155:C155 E155:J155 A164:C164 E164:J164 A171:C171 E171:J171 A179:C179 E179:G179 H179:H322 I179:J179 A183:C183 E183:G183 I183:J183 H324:H393">
    <cfRule type="expression" dxfId="509" priority="4832">
      <formula>IF(ISBLANK($H$3),0,SEARCH($H$3,$B102))</formula>
    </cfRule>
  </conditionalFormatting>
  <conditionalFormatting sqref="A102 A113:A114 A122:A123 A127:A128 A132:A134 A136 A148 A155 A164 A171 A179 A183">
    <cfRule type="expression" dxfId="508" priority="4833">
      <formula>IF(ISBLANK($H$3),0,SEARCH($H$3,$B102))</formula>
    </cfRule>
  </conditionalFormatting>
  <conditionalFormatting sqref="A102 C102 E102:H102 A113:A114 C113:C114 E113:H114 A122:A123 C122:C123 E122:H123 A127:A128 C127:C128 E127:H128 A132:A134 C132:C134 E132:H134 A136 C136 E136:H136 A148 C148 E148:H148 A155 C155 E155:H155 A164 C164 E164:H164 A171 C171 E171:H171 A179 C179 E179:G179 H179:H322 A183 C183 E183:G183 H324:H393">
    <cfRule type="expression" dxfId="507" priority="4834">
      <formula>IF(ISBLANK($H$3),0,SEARCH($H$3,$B102))</formula>
    </cfRule>
  </conditionalFormatting>
  <conditionalFormatting sqref="H102 H113:H114 H122:H123 H127:H128 H132:H134 H136 H148 H155 H164 H171 H179:H322 H324:H393">
    <cfRule type="expression" dxfId="506" priority="4835">
      <formula>IF(ISBLANK($H$3),0,SEARCH($H$3,$B102))</formula>
    </cfRule>
  </conditionalFormatting>
  <conditionalFormatting sqref="A102 C102 E102:H102 A113:A114 C113:C114 E113:H114 A122:A123 C122:C123 E122:H123 A127:A128 C127:C128 E127:H128 A132:A134 C132:C134 E132:H134 A136 C136 E136:H136 A148 C148 E148:H148 A155 C155 E155:H155 A164 C164 E164:H164 A171 C171 E171:H171 A179 C179 E179:G179 H179:H322 A183 C183 E183:G183 H324:H393">
    <cfRule type="expression" dxfId="505" priority="4836">
      <formula>IF(ISBLANK($H$3),0,SEARCH($H$3,$B102))</formula>
    </cfRule>
  </conditionalFormatting>
  <conditionalFormatting sqref="A102 C102 E102:H102 A113:A114 C113:C114 E113:H114 A122:A123 C122:C123 E122:H123 A127:A128 C127:C128 E127:H128 A132:A134 C132:C134 E132:H134 A136 C136 E136:H136 A148 C148 E148:H148 A155 C155 E155:H155 A164 C164 E164:H164 A171 C171 E171:H171 A179 C179 E179:G179 H179:H322 A183 C183 E183:G183 H324:H393">
    <cfRule type="expression" dxfId="504" priority="4837">
      <formula>IF(ISBLANK($H$3),0,SEARCH($H$3,$B102))</formula>
    </cfRule>
  </conditionalFormatting>
  <conditionalFormatting sqref="A102 A113:A114 A122:A123 A127:A128 A132:A134 A136 A148 A155 A164 A171 A179 A183">
    <cfRule type="expression" dxfId="503" priority="4838">
      <formula>IF(ISBLANK($H$3),0,SEARCH($H$3,$B102))</formula>
    </cfRule>
  </conditionalFormatting>
  <conditionalFormatting sqref="A102 C102 E102:H102 A113:A114 C113:C114 E113:H114 A122:A123 C122:C123 E122:H123 A127:A128 C127:C128 E127:H128 A132:A134 C132:C134 E132:H134 A136 C136 E136:H136 A148 C148 E148:H148 A155 C155 E155:H155 A164 C164 E164:H164 A171 C171 E171:H171 A179 C179 E179:G179 H179:H322 A183 C183 E183:G183 H324:H393">
    <cfRule type="expression" dxfId="502" priority="4839">
      <formula>IF(ISBLANK($H$3),0,SEARCH($H$3,$B102))</formula>
    </cfRule>
  </conditionalFormatting>
  <conditionalFormatting sqref="H102 H113:H114 H122:H123 H127:H128 H132:H134 H136 H148 H155 H164 H171 H179:H322 H324:H393">
    <cfRule type="expression" dxfId="501" priority="4840">
      <formula>IF(ISBLANK($H$3),0,SEARCH($H$3,$B102))</formula>
    </cfRule>
  </conditionalFormatting>
  <conditionalFormatting sqref="A101:C101 E101:H101 A112:C112 E112:H112 A121:C121 E121:H121 H123 A133:C133 E133:H133 H139 A146:C147 E146:H147 A154:C154 E154:H154 A163:C163 E163:H163 A170:C170 E170:H170 A173:C173 E173:H173 A178:C178 E178:H178 A182:C182 E182:H182 A185:C309 E185:E322 F185:G309 H185:H322 E324:E393 H324:H393">
    <cfRule type="expression" dxfId="500" priority="4841">
      <formula>IF(ISBLANK($H$3),0,SEARCH($H$3,$B101))</formula>
    </cfRule>
  </conditionalFormatting>
  <conditionalFormatting sqref="A101:C101 E101:J101 A112:C112 E112:J112 A121:C121 E121:J121 H123 A133:C133 E133:J133 H139 A146:C147 E146:J147 A154:C154 E154:J154 A163:C163 E163:J163 A170:C170 E170:J170 A173:C173 E173:J173 A178:C178 E178:J178 A182:C182 E182:J182 A185:C309 E185:E322 F185:G309 H185:H322 I185:J309 E324:E393 H324:H393">
    <cfRule type="expression" dxfId="499" priority="4842">
      <formula>IF(ISBLANK($H$3),0,SEARCH($H$3,$B101))</formula>
    </cfRule>
  </conditionalFormatting>
  <conditionalFormatting sqref="A101 A112 A121 A133 A146:A147 A154 A163 A170 A173 A178 A182 A185:A309">
    <cfRule type="expression" dxfId="498" priority="4843">
      <formula>IF(ISBLANK($H$3),0,SEARCH($H$3,$B101))</formula>
    </cfRule>
  </conditionalFormatting>
  <conditionalFormatting sqref="A101 C101 E101:H101 A112 C112 E112:H112 A121 C121 E121:H121 H123 A133 C133 E133:H133 H139 A146:A147 C146:C147 E146:H147 A154 C154 E154:H154 A163 C163 E163:H163 A170 C170 E170:H170 A173 C173 E173:H173 A178 C178 E178:H178 A182 C182 E182:H182 A185:A309 C185:C309 E185:E322 F185:G309 H185:H322 E324:E393 H324:H393">
    <cfRule type="expression" dxfId="497" priority="4844">
      <formula>IF(ISBLANK($H$3),0,SEARCH($H$3,$B101))</formula>
    </cfRule>
  </conditionalFormatting>
  <conditionalFormatting sqref="H101 H112 H121 H123 H133 H139 H146:H147 H154 H163 H170 H173 H178 H182 H185:H322 H324:H393">
    <cfRule type="expression" dxfId="496" priority="4845">
      <formula>IF(ISBLANK($H$3),0,SEARCH($H$3,$B101))</formula>
    </cfRule>
  </conditionalFormatting>
  <conditionalFormatting sqref="A101 C101 E101:H101 A112 C112 E112:H112 A121 C121 E121:H121 H123 A133 C133 E133:H133 H139 A146:A147 C146:C147 E146:H147 A154 C154 E154:H154 A163 C163 E163:H163 A170 C170 E170:H170 A173 C173 E173:H173 A178 C178 E178:H178 A182 C182 E182:H182 A185:A309 C185:C309 E185:E322 F185:G309 H185:H322 E324:E393 H324:H393">
    <cfRule type="expression" dxfId="495" priority="4846">
      <formula>IF(ISBLANK($H$3),0,SEARCH($H$3,$B101))</formula>
    </cfRule>
  </conditionalFormatting>
  <conditionalFormatting sqref="A101 C101 E101:H101 A112 C112 E112:H112 A121 C121 E121:H121 H123 A133 C133 E133:H133 H139 A146:A147 C146:C147 E146:H147 A154 C154 E154:H154 A163 C163 E163:H163 A170 C170 E170:H170 A173 C173 E173:H173 A178 C178 E178:H178 A182 C182 E182:H182 A185:A309 C185:C309 E185:E322 F185:G309 H185:H322 E324:E393 H324:H393">
    <cfRule type="expression" dxfId="494" priority="4847">
      <formula>IF(ISBLANK($H$3),0,SEARCH($H$3,$B101))</formula>
    </cfRule>
  </conditionalFormatting>
  <conditionalFormatting sqref="A101 A112 A121 A133 A146:A147 A154 A163 A170 A173 A178 A182 A185:A309">
    <cfRule type="expression" dxfId="493" priority="4848">
      <formula>IF(ISBLANK($H$3),0,SEARCH($H$3,$B101))</formula>
    </cfRule>
  </conditionalFormatting>
  <conditionalFormatting sqref="A101 C101 E101:H101 A112 C112 E112:H112 A121 C121 E121:H121 H123 A133 C133 E133:H133 H139 A146:A147 C146:C147 E146:H147 A154 C154 E154:H154 A163 C163 E163:H163 A170 C170 E170:H170 A173 C173 E173:H173 A178 C178 E178:H178 A182 C182 E182:H182 A185:A309 C185:C309 E185:E322 F185:G309 H185:H322 E324:E393 H324:H393">
    <cfRule type="expression" dxfId="492" priority="4849">
      <formula>IF(ISBLANK($H$3),0,SEARCH($H$3,$B101))</formula>
    </cfRule>
  </conditionalFormatting>
  <conditionalFormatting sqref="H101 H112 H121 H123 H133 H139 H146:H147 H154 H163 H170 H173 H178 H182 H185:H322 H324:H393">
    <cfRule type="expression" dxfId="491" priority="4850">
      <formula>IF(ISBLANK($H$3),0,SEARCH($H$3,$B101))</formula>
    </cfRule>
  </conditionalFormatting>
  <conditionalFormatting sqref="A100:C100 E100:H100 A111:C111 E111:H111 A113:C114 E113:H114 A120:C120 E120:H120 A122:C122 E122:H122 A127:C127 E127:H127 A132:C132 E132:H132 A142:C143 E142:H143 A145:C146 E145:H146 A151:C151 E151:H151 A153:C153 E153:H153 A162:C162 E162:H162 A169:C169 E169:H169 A176:C177 E176:H177">
    <cfRule type="expression" dxfId="490" priority="4851">
      <formula>IF(ISBLANK($H$3),0,SEARCH($H$3,$B100))</formula>
    </cfRule>
  </conditionalFormatting>
  <conditionalFormatting sqref="A100:C100 E100:J100 A111:C111 E111:J111 A113:C114 E113:J114 A120:C120 E120:J120 A122:C122 E122:J122 A127:C127 E127:J127 A132:C132 E132:J132 A142:C143 E142:J143 A145:C146 E145:J146 A151:C151 E151:J151 A153:C153 E153:J153 A162:C162 E162:J162 A169:C169 E169:J169 A176:C177 E176:J177">
    <cfRule type="expression" dxfId="489" priority="4852">
      <formula>IF(ISBLANK($H$3),0,SEARCH($H$3,$B100))</formula>
    </cfRule>
  </conditionalFormatting>
  <conditionalFormatting sqref="A100 A111 A113:A114 A120 A122 A127 A132 A142:A143 A145:A146 A151 A153 A162 A169 A176:A177">
    <cfRule type="expression" dxfId="488" priority="4853">
      <formula>IF(ISBLANK($H$3),0,SEARCH($H$3,$B100))</formula>
    </cfRule>
  </conditionalFormatting>
  <conditionalFormatting sqref="A100 C100 E100:H100 A111 C111 E111:H111 A113:A114 C113:C114 E113:H114 A120 C120 E120:H120 A122 C122 E122:H122 A127 C127 E127:H127 A132 C132 E132:H132 A142:A143 C142:C143 E142:H143 A145:A146 C145:C146 E145:H146 A151 C151 E151:H151 A153 C153 E153:H153 A162 C162 E162:H162 A169 C169 E169:H169 A176:A177 C176:C177 E176:H177">
    <cfRule type="expression" dxfId="487" priority="4854">
      <formula>IF(ISBLANK($H$3),0,SEARCH($H$3,$B100))</formula>
    </cfRule>
  </conditionalFormatting>
  <conditionalFormatting sqref="H100 H111 H113:H114 H120 H122 H127 H132 H142:H143 H145:H146 H151 H153 H162 H169 H176:H177">
    <cfRule type="expression" dxfId="486" priority="4855">
      <formula>IF(ISBLANK($H$3),0,SEARCH($H$3,$B100))</formula>
    </cfRule>
  </conditionalFormatting>
  <conditionalFormatting sqref="A100 C100 E100:H100 A111 C111 E111:H111 A113:A114 C113:C114 E113:H114 A120 C120 E120:H120 A122 C122 E122:H122 A127 C127 E127:H127 A132 C132 E132:H132 A142:A143 C142:C143 E142:H143 A145:A146 C145:C146 E145:H146 A151 C151 E151:H151 A153 C153 E153:H153 A162 C162 E162:H162 A169 C169 E169:H169 A176:A177 C176:C177 E176:H177">
    <cfRule type="expression" dxfId="485" priority="4856">
      <formula>IF(ISBLANK($H$3),0,SEARCH($H$3,$B100))</formula>
    </cfRule>
  </conditionalFormatting>
  <conditionalFormatting sqref="A100 C100 E100:H100 A111 C111 E111:H111 A113:A114 C113:C114 E113:H114 A120 C120 E120:H120 A122 C122 E122:H122 A127 C127 E127:H127 A132 C132 E132:H132 A142:A143 C142:C143 E142:H143 A145:A146 C145:C146 E145:H146 A151 C151 E151:H151 A153 C153 E153:H153 A162 C162 E162:H162 A169 C169 E169:H169 A176:A177 C176:C177 E176:H177">
    <cfRule type="expression" dxfId="484" priority="4857">
      <formula>IF(ISBLANK($H$3),0,SEARCH($H$3,$B100))</formula>
    </cfRule>
  </conditionalFormatting>
  <conditionalFormatting sqref="A100 A111 A113:A114 A120 A122 A127 A132 A142:A143 A145:A146 A151 A153 A162 A169 A176:A177">
    <cfRule type="expression" dxfId="483" priority="4858">
      <formula>IF(ISBLANK($H$3),0,SEARCH($H$3,$B100))</formula>
    </cfRule>
  </conditionalFormatting>
  <conditionalFormatting sqref="A100 C100 E100:H100 A111 C111 E111:H111 A113:A114 C113:C114 E113:H114 A120 C120 E120:H120 A122 C122 E122:H122 A127 C127 E127:H127 A132 C132 E132:H132 A142:A143 C142:C143 E142:H143 A145:A146 C145:C146 E145:H146 A151 C151 E151:H151 A153 C153 E153:H153 A162 C162 E162:H162 A169 C169 E169:H169 A176:A177 C176:C177 E176:H177">
    <cfRule type="expression" dxfId="482" priority="4859">
      <formula>IF(ISBLANK($H$3),0,SEARCH($H$3,$B100))</formula>
    </cfRule>
  </conditionalFormatting>
  <conditionalFormatting sqref="H100 H111 H113:H114 H120 H122 H127 H132 H142:H143 H145:H146 H151 H153 H162 H169 H176:H177">
    <cfRule type="expression" dxfId="481" priority="4860">
      <formula>IF(ISBLANK($H$3),0,SEARCH($H$3,$B100))</formula>
    </cfRule>
  </conditionalFormatting>
  <conditionalFormatting sqref="A96:C99 E96:H99 A110:C110 E110:H110 H113 A119:C119 E119:H119 A123:C123 E123:G123 H123:H124 A127:C131 E127:H131 A141:C141 E141:H141 A144:C144 E144:H144 H146 A152:C152 E152:H152 A168:C168 E168:H168 A176:C176 E176:H176">
    <cfRule type="expression" dxfId="480" priority="4861">
      <formula>IF(ISBLANK($H$3),0,SEARCH($H$3,$B96))</formula>
    </cfRule>
  </conditionalFormatting>
  <conditionalFormatting sqref="A96:C99 E96:J99 A110:C110 E110:J110 H113 A119:C119 E119:J119 A123:C123 E123:G123 H123:H124 I123:J123 A127:C131 E127:J131 A141:C141 E141:J141 A144:C144 E144:J144 H146 A152:C152 E152:J152 A168:C168 E168:J168 A176:C176 E176:J176">
    <cfRule type="expression" dxfId="479" priority="4862">
      <formula>IF(ISBLANK($H$3),0,SEARCH($H$3,$B96))</formula>
    </cfRule>
  </conditionalFormatting>
  <conditionalFormatting sqref="A96:A99 A110 A119 A123 A127:A131 A141 A144 A152 A168 A176">
    <cfRule type="expression" dxfId="478" priority="4863">
      <formula>IF(ISBLANK($H$3),0,SEARCH($H$3,$B96))</formula>
    </cfRule>
  </conditionalFormatting>
  <conditionalFormatting sqref="A96:A99 C96:C99 E96:H99 A110 C110 E110:H110 H113 A119 C119 E119:H119 A123 C123 E123:G123 H123:H124 A127:A131 C127:C131 E127:H131 A141 C141 E141:H141 A144 C144 E144:H144 H146 A152 C152 E152:H152 A168 C168 E168:H168 A176 C176 E176:H176">
    <cfRule type="expression" dxfId="477" priority="4864">
      <formula>IF(ISBLANK($H$3),0,SEARCH($H$3,$B96))</formula>
    </cfRule>
  </conditionalFormatting>
  <conditionalFormatting sqref="A96:A99 H96:H99 A110 H110 H113 A119 H119 A123 H123:H124 A127:A131 H127:H131 A141 H141 A144 H144 H146 A152 H152 A168 H168 A176 H176">
    <cfRule type="expression" dxfId="476" priority="4865">
      <formula>IF(ISBLANK($H$3),0,SEARCH($H$3,$B96))</formula>
    </cfRule>
  </conditionalFormatting>
  <conditionalFormatting sqref="A96:A99 C96:C99 E96:H99 A110 C110 E110:H110 H113 A119 C119 E119:H119 A123 C123 E123:G123 H123:H124 A127:A131 C127:C131 E127:H131 A141 C141 E141:H141 A144 C144 E144:H144 H146 A152 C152 E152:H152 A168 C168 E168:H168 A176 C176 E176:H176">
    <cfRule type="expression" dxfId="475" priority="4866">
      <formula>IF(ISBLANK($H$3),0,SEARCH($H$3,$B96))</formula>
    </cfRule>
  </conditionalFormatting>
  <conditionalFormatting sqref="A96:A99 C96:C99 E96:H99 A110 C110 E110:H110 H113 A119 C119 E119:H119 A123 C123 E123:G123 H123:H124 A127:A131 C127:C131 E127:H131 A141 C141 E141:H141 A144 C144 E144:H144 H146 A152 C152 E152:H152 A168 C168 E168:H168 A176 C176 E176:H176">
    <cfRule type="expression" dxfId="474" priority="4867">
      <formula>IF(ISBLANK($H$3),0,SEARCH($H$3,$B96))</formula>
    </cfRule>
  </conditionalFormatting>
  <conditionalFormatting sqref="A96:A99 A110 A119 A123 A127:A131 A141 A144 A152 A168 A176">
    <cfRule type="expression" dxfId="473" priority="4868">
      <formula>IF(ISBLANK($H$3),0,SEARCH($H$3,$B96))</formula>
    </cfRule>
  </conditionalFormatting>
  <conditionalFormatting sqref="A96:A99 C96:C99 E96:H99 A110 C110 E110:H110 H113 A119 C119 E119:H119 A123 C123 E123:G123 H123:H124 A127:A131 C127:C131 E127:H131 A141 C141 E141:H141 A144 C144 E144:H144 H146 A152 C152 E152:H152 A168 C168 E168:H168 A176 C176 E176:H176">
    <cfRule type="expression" dxfId="472" priority="4869">
      <formula>IF(ISBLANK($H$3),0,SEARCH($H$3,$B96))</formula>
    </cfRule>
  </conditionalFormatting>
  <conditionalFormatting sqref="A96:A99 H96:H99 A110 H110 H113 A119 H119 A123 H123:H124 A127:A131 H127:H131 A141 H141 A144 H144 H146 A152 H152 A168 H168 A176 H176">
    <cfRule type="expression" dxfId="471" priority="4870">
      <formula>IF(ISBLANK($H$3),0,SEARCH($H$3,$B96))</formula>
    </cfRule>
  </conditionalFormatting>
  <conditionalFormatting sqref="A92:C95 E92:H95 H104 A106:C109 E106:H109 A113:C113 E113:H113 A117:C120 E117:H120 H122:H131 A123:C131 E123:G131 A136:C136 E136:H136 A138:C146 E138:H146 A149:C152 E149:H152 A158:C162 E158:H162 A165:C168 E165:H168 A175:C176 E175:H176">
    <cfRule type="expression" dxfId="470" priority="4871">
      <formula>IF(ISBLANK($H$3),0,SEARCH($H$3,$B92))</formula>
    </cfRule>
  </conditionalFormatting>
  <conditionalFormatting sqref="A92:C95 E92:J95 H104 A106:C109 E106:J109 A113:C113 E113:J113 A117:C120 E117:J120 H122:H131 A123:C131 E123:G131 I123:J131 A136:C136 E136:J136 A138:C146 E138:J146 A149:C152 E149:J152 A158:C162 E158:J162 A165:C168 E165:J168 A175:C176 E175:J176">
    <cfRule type="expression" dxfId="469" priority="4872">
      <formula>IF(ISBLANK($H$3),0,SEARCH($H$3,$B92))</formula>
    </cfRule>
  </conditionalFormatting>
  <conditionalFormatting sqref="A92:A95 A106:A109 A113 A117:A120 A123:A131 A136 A138:A146 A149:A152 A158:A162 A165:A168 A175:A176">
    <cfRule type="expression" dxfId="468" priority="4873">
      <formula>IF(ISBLANK($H$3),0,SEARCH($H$3,$B92))</formula>
    </cfRule>
  </conditionalFormatting>
  <conditionalFormatting sqref="A92:A95 C92:C95 E92:H95 H104 A106:A109 C106:C109 E106:H109 A113 C113 E113:H113 A117:A120 C117:C120 E117:H120 H122:H131 A123:A131 C123:C131 E123:G131 A136 C136 E136:H136 A138:A146 C138:C146 E138:H146 A149:A152 C149:C152 E149:H152 A158:A162 C158:C162 E158:H162 A165:A168 C165:C168 E165:H168 A175:A176 C175:C176 E175:H176">
    <cfRule type="expression" dxfId="467" priority="4874">
      <formula>IF(ISBLANK($H$3),0,SEARCH($H$3,$B92))</formula>
    </cfRule>
  </conditionalFormatting>
  <conditionalFormatting sqref="A92 H92:H95 H104 A106:A107 H106:H109 H113 A117:A118 H117:H120 H122:H131 A126:A131 A136 H136 A138:A140 H138:H146 A149 H149:H152 A151:A152 A158:A161 H158:H162 A165 H165:H168 A167:A168 A175:A176 H175:H176">
    <cfRule type="expression" dxfId="466" priority="4875">
      <formula>IF(ISBLANK($H$3),0,SEARCH($H$3,$B92))</formula>
    </cfRule>
  </conditionalFormatting>
  <conditionalFormatting sqref="A92:A95 C92:C95 E92:H95 H104 A106:A109 C106:C109 E106:H109 A113 C113 E113:H113 A117:A120 C117:C120 E117:H120 H122:H131 A123:A131 C123:C131 E123:G131 A136 C136 E136:H136 A138:A146 C138:C146 E138:H146 A149:A152 C149:C152 E149:H152 A158:A162 C158:C162 E158:H162 A165:A168 C165:C168 E165:H168 A175:A176 C175:C176 E175:H176">
    <cfRule type="expression" dxfId="465" priority="4876">
      <formula>IF(ISBLANK($H$3),0,SEARCH($H$3,$B92))</formula>
    </cfRule>
  </conditionalFormatting>
  <conditionalFormatting sqref="A92:A95 C92:C95 E92:H95 H104 A106:A109 C106:C109 E106:H109 A113 C113 E113:H113 A117:A120 C117:C120 E117:H120 H122:H131 A123:A131 C123:C131 E123:G131 A136 C136 E136:H136 A138:A146 C138:C146 E138:H146 A149:A152 C149:C152 E149:H152 A158:A162 C158:C162 E158:H162 A165:A168 C165:C168 E165:H168 A175:A176 C175:C176 E175:H176">
    <cfRule type="expression" dxfId="464" priority="4877">
      <formula>IF(ISBLANK($H$3),0,SEARCH($H$3,$B92))</formula>
    </cfRule>
  </conditionalFormatting>
  <conditionalFormatting sqref="A92:A95 A106:A109 A113 A117:A120 A123:A131 A136 A138:A146 A149:A152 A158:A162 A165:A168 A175:A176">
    <cfRule type="expression" dxfId="463" priority="4878">
      <formula>IF(ISBLANK($H$3),0,SEARCH($H$3,$B92))</formula>
    </cfRule>
  </conditionalFormatting>
  <conditionalFormatting sqref="A92:A95 C92:C95 E92:H95 H104 A106:A109 C106:C109 E106:H109 A113 C113 E113:H113 A117:A120 C117:C120 E117:H120 H122:H131 A123:A131 C123:C131 E123:G131 A136 C136 E136:H136 A138:A146 C138:C146 E138:H146 A149:A152 C149:C152 E149:H152 A158:A162 C158:C162 E158:H162 A165:A168 C165:C168 E165:H168 A175:A176 C175:C176 E175:H176">
    <cfRule type="expression" dxfId="462" priority="4879">
      <formula>IF(ISBLANK($H$3),0,SEARCH($H$3,$B92))</formula>
    </cfRule>
  </conditionalFormatting>
  <conditionalFormatting sqref="A92 H92:H95 H104 A106:A107 H106:H109 H113 A117:A118 H117:H120 H122:H131 A126:A131 A136 H136 A138:A140 H138:H146 A149 H149:H152 A151:A152 A158:A161 H158:H162 A165 H165:H168 A167:A168 A175:A176 H175:H176">
    <cfRule type="expression" dxfId="461" priority="4880">
      <formula>IF(ISBLANK($H$3),0,SEARCH($H$3,$B92))</formula>
    </cfRule>
  </conditionalFormatting>
  <conditionalFormatting sqref="A91:C91 E91:H91 A96:C98 E96:H98 A104:C106 E104:H106 A116:C117 E116:H117 H121:H122 A124:C126 E124:G126 H124:H127 A130:C131 E130:H131 A135:C139 E135:H139 A150:C151 E150:H151 A157:C157 E157:H157 A159:C161 E159:H161 A166:C167 E166:H167 A173:C175 E173:G175 H173:H176 A181:C181 E181:H181">
    <cfRule type="expression" dxfId="460" priority="4881">
      <formula>IF(ISBLANK($H$3),0,SEARCH($H$3,$B91))</formula>
    </cfRule>
  </conditionalFormatting>
  <conditionalFormatting sqref="A91:C91 E91:J91 A96:C98 E96:J98 A104:C106 E104:J106 A116:C117 E116:J117 H121:H122 A124:C126 E124:G126 H124:H127 I124:J126 A130:C131 E130:J131 A135:C139 E135:J139 A150:C151 E150:J151 A157:C157 E157:J157 A159:C161 E159:J161 A166:C167 E166:J167 A173:C175 E173:G175 H173:H176 I173:J175 A181:C181 E181:J181">
    <cfRule type="expression" dxfId="459" priority="4882">
      <formula>IF(ISBLANK($H$3),0,SEARCH($H$3,$B91))</formula>
    </cfRule>
  </conditionalFormatting>
  <conditionalFormatting sqref="A91 A96:A98 A104:A106 A116:A117 A124:A126 A130:A131 A135:A139 A150:A151 A157 A159:A161 A166:A167 A173:A175 A181">
    <cfRule type="expression" dxfId="458" priority="4883">
      <formula>IF(ISBLANK($H$3),0,SEARCH($H$3,$B91))</formula>
    </cfRule>
  </conditionalFormatting>
  <conditionalFormatting sqref="A91 C91 E91:H91 A96:A98 C96:C98 E96:H98 A104:A106 C104:C106 E104:H106 A116:A117 C116:C117 E116:H117 H121:H122 A124:A126 C124:C126 E124:G126 H124:H127 A130:A131 C130:C131 E130:H131 A135:A139 C135:C139 E135:H139 A150:A151 C150:C151 E150:H151 A157 C157 E157:H157 A159:A161 C159:C161 E159:H161 A166:A167 C166:C167 E166:H167 A173:A175 C173:C175 E173:G175 H173:H176 A181 C181 E181:H181">
    <cfRule type="expression" dxfId="457" priority="4884">
      <formula>IF(ISBLANK($H$3),0,SEARCH($H$3,$B91))</formula>
    </cfRule>
  </conditionalFormatting>
  <conditionalFormatting sqref="H91 H96:H98 H104:H106 H116:H117 H121:H122 H124:H127 H130:H131 H135:H139 H150:H151 H157 H159:H161 H166:H167 H173:H176 H181">
    <cfRule type="expression" dxfId="456" priority="4885">
      <formula>IF(ISBLANK($H$3),0,SEARCH($H$3,$B91))</formula>
    </cfRule>
  </conditionalFormatting>
  <conditionalFormatting sqref="A91 C91 E91:H91 A96:A98 C96:C98 E96:H98 A104:A106 C104:C106 E104:H106 A116:A117 C116:C117 E116:H117 H121:H122 A124:A126 C124:C126 E124:G126 H124:H127 A130:A131 C130:C131 E130:H131 A135:A139 C135:C139 E135:H139 A150:A151 C150:C151 E150:H151 A157 C157 E157:H157 A159:A161 C159:C161 E159:H161 A166:A167 C166:C167 E166:H167 A173:A175 C173:C175 E173:G175 H173:H176 A181 C181 E181:H181">
    <cfRule type="expression" dxfId="455" priority="4886">
      <formula>IF(ISBLANK($H$3),0,SEARCH($H$3,$B91))</formula>
    </cfRule>
  </conditionalFormatting>
  <conditionalFormatting sqref="A91 C91 E91:H91 A96:A98 C96:C98 E96:H98 A104:A106 C104:C106 E104:H106 A116:A117 C116:C117 E116:H117 H121:H122 A124:A126 C124:C126 E124:G126 H124:H127 A130:A131 C130:C131 E130:H131 A135:A139 C135:C139 E135:H139 A150:A151 C150:C151 E150:H151 A157 C157 E157:H157 A159:A161 C159:C161 E159:H161 A166:A167 C166:C167 E166:H167 A173:A175 C173:C175 E173:G175 H173:H176 A181 C181 E181:H181">
    <cfRule type="expression" dxfId="454" priority="4887">
      <formula>IF(ISBLANK($H$3),0,SEARCH($H$3,$B91))</formula>
    </cfRule>
  </conditionalFormatting>
  <conditionalFormatting sqref="A91 A96:A98 A104:A106 A116:A117 A124:A126 A130:A131 A135:A139 A150:A151 A157 A159:A161 A166:A167 A173:A175 A181">
    <cfRule type="expression" dxfId="453" priority="4888">
      <formula>IF(ISBLANK($H$3),0,SEARCH($H$3,$B91))</formula>
    </cfRule>
  </conditionalFormatting>
  <conditionalFormatting sqref="A91 C91 E91:H91 A96:A98 C96:C98 E96:H98 A104:A106 C104:C106 E104:H106 A116:A117 C116:C117 E116:H117 H121:H122 A124:A126 C124:C126 E124:G126 H124:H127 A130:A131 C130:C131 E130:H131 A135:A139 C135:C139 E135:H139 A150:A151 C150:C151 E150:H151 A157 C157 E157:H157 A159:A161 C159:C161 E159:H161 A166:A167 C166:C167 E166:H167 A173:A175 C173:C175 E173:G175 H173:H176 A181 C181 E181:H181">
    <cfRule type="expression" dxfId="452" priority="4889">
      <formula>IF(ISBLANK($H$3),0,SEARCH($H$3,$B91))</formula>
    </cfRule>
  </conditionalFormatting>
  <conditionalFormatting sqref="H91 H96:H98 H104:H106 H116:H117 H121:H122 H124:H127 H130:H131 H135:H139 H150:H151 H157 H159:H161 H166:H167 H173:H176 H181">
    <cfRule type="expression" dxfId="451" priority="4890">
      <formula>IF(ISBLANK($H$3),0,SEARCH($H$3,$B91))</formula>
    </cfRule>
  </conditionalFormatting>
  <conditionalFormatting sqref="A89:C90 E89:H90 H94 A102:C105 E102:H105 A113:C116 E113:H116 H120:H130 A122:C125 E122:G125 A127:C130 E127:G130 A132:C137 E132:H137 A148:C150 E148:H150 A155:C157 E155:H157 A164:C166 E164:H166 A171:C174 E171:H174 A179:C181 E179:G181 H179:H322 A183:C184 E183:G184 H324:H393">
    <cfRule type="expression" dxfId="450" priority="4891">
      <formula>IF(ISBLANK($H$3),0,SEARCH($H$3,$B89))</formula>
    </cfRule>
  </conditionalFormatting>
  <conditionalFormatting sqref="A89:C90 E89:J90 H94 A102:C105 E102:J105 A113:C116 E113:J116 H120:H130 A122:C125 E122:G125 I122:J125 A127:C130 E127:G130 I127:J130 A132:C137 E132:J137 A148:C150 E148:J150 A155:C157 E155:J157 A164:C166 E164:J166 A171:C174 E171:J174 A179:C181 E179:G181 H179:H322 I179:J181 A183:C184 E183:G184 I183:J184 H324:H393">
    <cfRule type="expression" dxfId="449" priority="4892">
      <formula>IF(ISBLANK($H$3),0,SEARCH($H$3,$B89))</formula>
    </cfRule>
  </conditionalFormatting>
  <conditionalFormatting sqref="A90 A103:A105 A115:A116 A124:A125 A129:A130 A134:A135 A137 A149:A150 A156:A157 A165:A166 A172:A174 A180:A181 A184">
    <cfRule type="expression" dxfId="448" priority="4893">
      <formula>IF(ISBLANK($H$3),0,SEARCH($H$3,$B90))</formula>
    </cfRule>
  </conditionalFormatting>
  <conditionalFormatting sqref="A89:A90 C89:C90 E89:H90 H94 A102:A105 C102:C105 E102:H105 A113:A116 C113:C116 E113:H116 H120:H130 A122:A125 C122:C125 E122:G125 A127:A130 C127:C130 E127:G130 A132:A137 C132:C137 E132:H137 A148:A150 C148:C150 E148:H150 A155:A157 C155:C157 E155:H157 A164:A166 C164:C166 E164:H166 A171:A174 C171:C174 E171:H174 A179:A181 C179:C181 E179:G181 H179:H322 A183:A184 C183:C184 E183:G184 H324:H393">
    <cfRule type="expression" dxfId="447" priority="4894">
      <formula>IF(ISBLANK($H$3),0,SEARCH($H$3,$B89))</formula>
    </cfRule>
  </conditionalFormatting>
  <conditionalFormatting sqref="H89:H90 A90 H94 H102:H105 A103:A105 H113:H116 A115:A116 H120:H130 A124:A125 A129:A130 H132:H137 A134:A135 A137 H148:H150 A149:A150 H155:H157 A156:A157 H164:H166 A165:A166 H171:H174 A172:A174 H179:H322 A180:A181 A184 H324:H393">
    <cfRule type="expression" dxfId="446" priority="4895">
      <formula>IF(ISBLANK($H$3),0,SEARCH($H$3,$B89))</formula>
    </cfRule>
  </conditionalFormatting>
  <conditionalFormatting sqref="A89:A90 C89:C90 E89:H90 H94 A102:A105 C102:C105 E102:H105 A113:A116 C113:C116 E113:H116 H120:H130 A122:A125 C122:C125 E122:G125 A127:A130 C127:C130 E127:G130 A132:A137 C132:C137 E132:H137 A148:A150 C148:C150 E148:H150 A155:A157 C155:C157 E155:H157 A164:A166 C164:C166 E164:H166 A171:A174 C171:C174 E171:H174 A179:A181 C179:C181 E179:G181 H179:H322 A183:A184 C183:C184 E183:G184 H324:H393">
    <cfRule type="expression" dxfId="445" priority="4896">
      <formula>IF(ISBLANK($H$3),0,SEARCH($H$3,$B89))</formula>
    </cfRule>
  </conditionalFormatting>
  <conditionalFormatting sqref="A89:A90 C89:C90 E89:H90 H94 A102:A105 C102:C105 E102:H105 A113:A116 C113:C116 E113:H116 H120:H130 A122:A125 C122:C125 E122:G125 A127:A130 C127:C130 E127:G130 A132:A137 C132:C137 E132:H137 A148:A150 C148:C150 E148:H150 A155:A157 C155:C157 E155:H157 A164:A166 C164:C166 E164:H166 A171:A174 C171:C174 E171:H174 A179:A181 C179:C181 E179:G181 H179:H322 A183:A184 C183:C184 E183:G184 H324:H393">
    <cfRule type="expression" dxfId="444" priority="4897">
      <formula>IF(ISBLANK($H$3),0,SEARCH($H$3,$B89))</formula>
    </cfRule>
  </conditionalFormatting>
  <conditionalFormatting sqref="A90 A103:A105 A115:A116 A124:A125 A129:A130 A134:A135 A137 A149:A150 A156:A157 A165:A166 A172:A174 A180:A181 A184">
    <cfRule type="expression" dxfId="443" priority="4898">
      <formula>IF(ISBLANK($H$3),0,SEARCH($H$3,$B90))</formula>
    </cfRule>
  </conditionalFormatting>
  <conditionalFormatting sqref="A89:A90 C89:C90 E89:H90 H94 A102:A105 C102:C105 E102:H105 A113:A116 C113:C116 E113:H116 H120:H130 A122:A125 C122:C125 E122:G125 A127:A130 C127:C130 E127:G130 A132:A137 C132:C137 E132:H137 A148:A150 C148:C150 E148:H150 A155:A157 C155:C157 E155:H157 A164:A166 C164:C166 E164:H166 A171:A174 C171:C174 E171:H174 A179:A181 C179:C181 E179:G181 H179:H322 A183:A184 C183:C184 E183:G184 H324:H393">
    <cfRule type="expression" dxfId="442" priority="4899">
      <formula>IF(ISBLANK($H$3),0,SEARCH($H$3,$B89))</formula>
    </cfRule>
  </conditionalFormatting>
  <conditionalFormatting sqref="H89:H90 A90 H94 H102:H105 A103:A105 H113:H116 A115:A116 H120:H130 A124:A125 A129:A130 H132:H137 A134:A135 A137 H148:H150 A149:A150 H155:H157 A156:A157 H164:H166 A165:A166 H171:H174 A172:A174 H179:H322 A180:A181 A184 H324:H393">
    <cfRule type="expression" dxfId="441" priority="4900">
      <formula>IF(ISBLANK($H$3),0,SEARCH($H$3,$B89))</formula>
    </cfRule>
  </conditionalFormatting>
  <conditionalFormatting sqref="A87:C88 E87:H88 A94:C94 E94:H94 H96:H98 A100:C102 E100:H102 A111:C114 E111:H114 A120:C123 E120:H123 A127:C128 E127:H128 A132:C134 E132:H134 A136:C136 E136:H136 H139 A142:C143 E142:H143 A145:C148 E145:H148 A151:C151 E151:H151 A153:C155 E153:H155 A162:C164 E162:H164 A169:C171 E169:H171 A173:C173 E173:H173 A176:C179 E176:G179 H176:H322 A182:C183 E182:G183 A185:C309 E185:E322 F185:G309 E324:E393 H324:H393">
    <cfRule type="expression" dxfId="440" priority="4901">
      <formula>IF(ISBLANK($H$3),0,SEARCH($H$3,$B87))</formula>
    </cfRule>
  </conditionalFormatting>
  <conditionalFormatting sqref="A87:C88 E87:J88 A94:C94 E94:J94 H96:H98 A100:C102 E100:J102 A111:C114 E111:J114 A120:C123 E120:J123 A127:C128 E127:J128 A132:C134 E132:J134 A136:C136 E136:J136 H139 A142:C143 E142:J143 A145:C148 E145:J148 A151:C151 E151:J151 A153:C155 E153:J155 A162:C164 E162:J164 A169:C171 E169:J171 A173:C173 E173:J173 A176:C179 E176:G179 H176:H322 I176:J179 A182:C183 E182:G183 I182:J183 A185:C309 E185:E322 F185:G309 I185:J309 E324:E393 H324:H393">
    <cfRule type="expression" dxfId="439" priority="4902">
      <formula>IF(ISBLANK($H$3),0,SEARCH($H$3,$B87))</formula>
    </cfRule>
  </conditionalFormatting>
  <conditionalFormatting sqref="A88 A94 A101:A102 A112:A114 A121:A123 A127:A128 A132:A134 A136 A146:A148 A154:A155 A163:A164 A170:A171 A173 A178:A179 A182:A183 A185:A309">
    <cfRule type="expression" dxfId="438" priority="4903">
      <formula>IF(ISBLANK($H$3),0,SEARCH($H$3,$B88))</formula>
    </cfRule>
  </conditionalFormatting>
  <conditionalFormatting sqref="A87:A88 C87:C88 E87:H88 A94 C94 E94:H94 H96:H98 A100:A102 C100:C102 E100:H102 A111:A114 C111:C114 E111:H114 A120:A123 C120:C123 E120:H123 A127:A128 C127:C128 E127:H128 A132:A134 C132:C134 E132:H134 A136 C136 E136:H136 H139 A142:A143 C142:C143 E142:H143 A145:A148 C145:C148 E145:H148 A151 C151 E151:H151 A153:A155 C153:C155 E153:H155 A162:A164 C162:C164 E162:H164 A169:A171 C169:C171 E169:H171 A173 C173 E173:H173 A176:A179 C176:C179 E176:G179 H176:H322 A182:A183 C182:C183 E182:G183 A185:A309 C185:C309 E185:E322 F185:G309 E324:E393 H324:H393">
    <cfRule type="expression" dxfId="437" priority="4904">
      <formula>IF(ISBLANK($H$3),0,SEARCH($H$3,$B87))</formula>
    </cfRule>
  </conditionalFormatting>
  <conditionalFormatting sqref="H87:H88 A88 A94 H94 H96:H98 H100:H102 A101:A102 H111:H114 A112:A114 H120:H123 A121:A123 A127:A128 H127:H128 A132:A134 H132:H134 A136 H136 H139 H142:H143 H145:H148 A146:A148 H151 H153:H155 A154:A155 H162:H164 A163:A164 H169:H171 A170:A171 A173 H173 H176:H322 A178:A179 A182:A183 A185:A309 H324:H393">
    <cfRule type="expression" dxfId="436" priority="4905">
      <formula>IF(ISBLANK($H$3),0,SEARCH($H$3,$B87))</formula>
    </cfRule>
  </conditionalFormatting>
  <conditionalFormatting sqref="A87:A88 C87:C88 E87:H88 A94 C94 E94:H94 H96:H98 A100:A102 C100:C102 E100:H102 A111:A114 C111:C114 E111:H114 A120:A123 C120:C123 E120:H123 A127:A128 C127:C128 E127:H128 A132:A134 C132:C134 E132:H134 A136 C136 E136:H136 H139 A142:A143 C142:C143 E142:H143 A145:A148 C145:C148 E145:H148 A151 C151 E151:H151 A153:A155 C153:C155 E153:H155 A162:A164 C162:C164 E162:H164 A169:A171 C169:C171 E169:H171 A173 C173 E173:H173 A176:A179 C176:C179 E176:G179 H176:H322 A182:A183 C182:C183 E182:G183 A185:A309 C185:C309 E185:E322 F185:G309 E324:E393 H324:H393">
    <cfRule type="expression" dxfId="435" priority="4906">
      <formula>IF(ISBLANK($H$3),0,SEARCH($H$3,$B87))</formula>
    </cfRule>
  </conditionalFormatting>
  <conditionalFormatting sqref="A87:A88 C87:C88 E87:H88 A94 C94 E94:H94 H96:H98 A100:A102 C100:C102 E100:H102 A111:A114 C111:C114 E111:H114 A120:A123 C120:C123 E120:H123 A127:A128 C127:C128 E127:H128 A132:A134 C132:C134 E132:H134 A136 C136 E136:H136 H139 A142:A143 C142:C143 E142:H143 A145:A148 C145:C148 E145:H148 A151 C151 E151:H151 A153:A155 C153:C155 E153:H155 A162:A164 C162:C164 E162:H164 A169:A171 C169:C171 E169:H171 A173 C173 E173:H173 A176:A179 C176:C179 E176:G179 H176:H322 A182:A183 C182:C183 E182:G183 A185:A309 C185:C309 E185:E322 F185:G309 E324:E393 H324:H393">
    <cfRule type="expression" dxfId="434" priority="4907">
      <formula>IF(ISBLANK($H$3),0,SEARCH($H$3,$B87))</formula>
    </cfRule>
  </conditionalFormatting>
  <conditionalFormatting sqref="A88 A94 A101:A102 A112:A114 A121:A123 A127:A128 A132:A134 A136 A146:A148 A154:A155 A163:A164 A170:A171 A173 A178:A179 A182:A183 A185:A309">
    <cfRule type="expression" dxfId="433" priority="4908">
      <formula>IF(ISBLANK($H$3),0,SEARCH($H$3,$B88))</formula>
    </cfRule>
  </conditionalFormatting>
  <conditionalFormatting sqref="A87:A88 C87:C88 E87:H88 A94 C94 E94:H94 H96:H98 A100:A102 C100:C102 E100:H102 A111:A114 C111:C114 E111:H114 A120:A123 C120:C123 E120:H123 A127:A128 C127:C128 E127:H128 A132:A134 C132:C134 E132:H134 A136 C136 E136:H136 H139 A142:A143 C142:C143 E142:H143 A145:A148 C145:C148 E145:H148 A151 C151 E151:H151 A153:A155 C153:C155 E153:H155 A162:A164 C162:C164 E162:H164 A169:A171 C169:C171 E169:H171 A173 C173 E173:H173 A176:A179 C176:C179 E176:G179 H176:H322 A182:A183 C182:C183 E182:G183 A185:A309 C185:C309 E185:E322 F185:G309 E324:E393 H324:H393">
    <cfRule type="expression" dxfId="432" priority="4909">
      <formula>IF(ISBLANK($H$3),0,SEARCH($H$3,$B87))</formula>
    </cfRule>
  </conditionalFormatting>
  <conditionalFormatting sqref="H87:H88 A88 A94 H94 H96:H98 H100:H102 A101:A102 H111:H114 A112:A114 H120:H123 A121:A123 A127:A128 H127:H128 A132:A134 H132:H134 A136 H136 H139 H142:H143 H145:H148 A146:A148 H151 H153:H155 A154:A155 H162:H164 A163:A164 H169:H171 A170:A171 A173 H173 H176:H322 A178:A179 A182:A183 A185:A309 H324:H393">
    <cfRule type="expression" dxfId="431" priority="4910">
      <formula>IF(ISBLANK($H$3),0,SEARCH($H$3,$B87))</formula>
    </cfRule>
  </conditionalFormatting>
  <conditionalFormatting sqref="A85:C86 E85:H86 A96:C100 E96:H100 A110:C111 E110:H111 A113:C114 E113:H114 A119:C120 E119:H120 A122:C123 E122:G123 H122:H124 A127:C132 E127:H132 A141:C146 E141:H146 A151:C153 E151:H153 A162:C162 E162:H162 A168:C169 E168:H169 A176:C177 E176:H177">
    <cfRule type="expression" dxfId="430" priority="4911">
      <formula>IF(ISBLANK($H$3),0,SEARCH($H$3,$B85))</formula>
    </cfRule>
  </conditionalFormatting>
  <conditionalFormatting sqref="A85:C86 E85:J86 A96:C100 E96:J100 A110:C111 E110:J111 A113:C114 E113:J114 A119:C120 E119:J120 A122:C123 E122:G123 H122:H124 I122:J123 A127:C132 E127:J132 A141:C146 E141:J146 A151:C153 E151:J153 A162:C162 E162:J162 A168:C169 E168:J169 A176:C177 E176:J177">
    <cfRule type="expression" dxfId="429" priority="4912">
      <formula>IF(ISBLANK($H$3),0,SEARCH($H$3,$B85))</formula>
    </cfRule>
  </conditionalFormatting>
  <conditionalFormatting sqref="A85 A96:A99 A110 A119 A123 A127:A131 A141 A144 A152 A168 A176">
    <cfRule type="expression" dxfId="428" priority="4913">
      <formula>IF(ISBLANK($H$3),0,SEARCH($H$3,$B85))</formula>
    </cfRule>
  </conditionalFormatting>
  <conditionalFormatting sqref="A85:A86 C85:C86 E85:H86 A96:A100 C96:C100 E96:H100 A110:A111 C110:C111 E110:H111 A113:A114 C113:C114 E113:H114 A119:A120 C119:C120 E119:H120 A122:A123 C122:C123 E122:G123 H122:H124 A127:A132 C127:C132 E127:H132 A141:A146 C141:C146 E141:H146 A151:A153 C151:C153 E151:H153 A162 C162 E162:H162 A168:A169 C168:C169 E168:H169 A176:A177 C176:C177 E176:H177">
    <cfRule type="expression" dxfId="427" priority="4914">
      <formula>IF(ISBLANK($H$3),0,SEARCH($H$3,$B85))</formula>
    </cfRule>
  </conditionalFormatting>
  <conditionalFormatting sqref="H85:H86 A86 A96:A100 H96:H100 A110:A111 H110:H111 A113:A114 H113:H114 A119:A120 H119:H120 A122:A123 H122:H124 A127:A132 H127:H132 A141:A146 H141:H146 A151:A153 H151:H153 A162 H162 A168:A169 H168:H169 A176:A177 H176:H177">
    <cfRule type="expression" dxfId="426" priority="4915">
      <formula>IF(ISBLANK($H$3),0,SEARCH($H$3,$B85))</formula>
    </cfRule>
  </conditionalFormatting>
  <conditionalFormatting sqref="A85:A86 C85:C86 E85:H86 A96:A100 C96:C100 E96:H100 A110:A111 C110:C111 E110:H111 A113:A114 C113:C114 E113:H114 A119:A120 C119:C120 E119:H120 A122:A123 C122:C123 E122:G123 H122:H124 A127:A132 C127:C132 E127:H132 A141:A146 C141:C146 E141:H146 A151:A153 C151:C153 E151:H153 A162 C162 E162:H162 A168:A169 C168:C169 E168:H169 A176:A177 C176:C177 E176:H177">
    <cfRule type="expression" dxfId="425" priority="4916">
      <formula>IF(ISBLANK($H$3),0,SEARCH($H$3,$B85))</formula>
    </cfRule>
  </conditionalFormatting>
  <conditionalFormatting sqref="A85:A86 C85:C86 E85:H86 A96:A100 C96:C100 E96:H100 A110:A111 C110:C111 E110:H111 A113:A114 C113:C114 E113:H114 A119:A120 C119:C120 E119:H120 A122:A123 C122:C123 E122:G123 H122:H124 A127:A132 C127:C132 E127:H132 A141:A146 C141:C146 E141:H146 A151:A153 C151:C153 E151:H153 A162 C162 E162:H162 A168:A169 C168:C169 E168:H169 A176:A177 C176:C177 E176:H177">
    <cfRule type="expression" dxfId="424" priority="4917">
      <formula>IF(ISBLANK($H$3),0,SEARCH($H$3,$B85))</formula>
    </cfRule>
  </conditionalFormatting>
  <conditionalFormatting sqref="A85 A96:A99 A110 A119 A123 A127:A131 A141 A144 A152 A168 A176">
    <cfRule type="expression" dxfId="423" priority="4918">
      <formula>IF(ISBLANK($H$3),0,SEARCH($H$3,$B85))</formula>
    </cfRule>
  </conditionalFormatting>
  <conditionalFormatting sqref="A85:A86 C85:C86 E85:H86 A96:A100 C96:C100 E96:H100 A110:A111 C110:C111 E110:H111 A113:A114 C113:C114 E113:H114 A119:A120 C119:C120 E119:H120 A122:A123 C122:C123 E122:G123 H122:H124 A127:A132 C127:C132 E127:H132 A141:A146 C141:C146 E141:H146 A151:A153 C151:C153 E151:H153 A162 C162 E162:H162 A168:A169 C168:C169 E168:H169 A176:A177 C176:C177 E176:H177">
    <cfRule type="expression" dxfId="422" priority="4919">
      <formula>IF(ISBLANK($H$3),0,SEARCH($H$3,$B85))</formula>
    </cfRule>
  </conditionalFormatting>
  <conditionalFormatting sqref="H85:H86 A86 A96:A100 H96:H100 A110:A111 H110:H111 A113:A114 H113:H114 A119:A120 H119:H120 A122:A123 H122:H124 A127:A132 H127:H132 A141:A146 H141:H146 A151:A153 H151:H153 A162 H162 A168:A169 H168:H169 A176:A177 H176:H177">
    <cfRule type="expression" dxfId="421" priority="4920">
      <formula>IF(ISBLANK($H$3),0,SEARCH($H$3,$B85))</formula>
    </cfRule>
  </conditionalFormatting>
  <conditionalFormatting sqref="A83:C84 E83:H84 A94:C95 E94:H95 A108:C109 E108:H109 A113:C113 E113:H113 A119:C120 E119:H120 A123:C126 E123:H126 H129 A141:C146 E141:H146 A150:C151 E150:H151 A162:C162 E162:H162 A166:C167 E166:H167 A175:C175 E175:G175 H175:H176">
    <cfRule type="expression" dxfId="420" priority="4921">
      <formula>IF(ISBLANK($H$3),0,SEARCH($H$3,$B83))</formula>
    </cfRule>
  </conditionalFormatting>
  <conditionalFormatting sqref="A83:C84 E83:J84 A94:C95 E94:J95 A108:C109 E108:J109 A113:C113 E113:J113 A119:C120 E119:J120 A123:C126 E123:J126 H129 A141:C146 E141:J146 A150:C151 E150:J151 A162:C162 E162:J162 A166:C167 E166:J167 A175:C175 E175:G175 H175:H176 I175:J175">
    <cfRule type="expression" dxfId="419" priority="4922">
      <formula>IF(ISBLANK($H$3),0,SEARCH($H$3,$B83))</formula>
    </cfRule>
  </conditionalFormatting>
  <conditionalFormatting sqref="A83:A84 C83:C84 E83:H84 A94:A95 C94:C95 E94:H95 A108:A109 C108:C109 E108:H109 A113 C113 E113:H113 A119:A120 C119:C120 E119:H120 A123:A126 C123:C126 E123:H126 H129 A141:A146 C141:C146 E141:H146 A150:A151 C150:C151 E150:H151 A162 C162 E162:H162 A166:A167 C166:C167 E166:H167 A175 C175 E175:G175 H175:H176">
    <cfRule type="expression" dxfId="418" priority="4923">
      <formula>IF(ISBLANK($H$3),0,SEARCH($H$3,$B83))</formula>
    </cfRule>
  </conditionalFormatting>
  <conditionalFormatting sqref="H83:H84 H94:H95 H108:H109 H113 H119:H120 H123:H126 H129 H141:H146 H150:H151 H162 H166:H167 H175:H176">
    <cfRule type="expression" dxfId="417" priority="4924">
      <formula>IF(ISBLANK($H$3),0,SEARCH($H$3,$B83))</formula>
    </cfRule>
  </conditionalFormatting>
  <conditionalFormatting sqref="A83:A84 C83:C84 E83:H84 A94:A95 C94:C95 E94:H95 A108:A109 C108:C109 E108:H109 A113 C113 E113:H113 A119:A120 C119:C120 E119:H120 A123:A126 C123:C126 E123:H126 H129 A141:A146 C141:C146 E141:H146 A150:A151 C150:C151 E150:H151 A162 C162 E162:H162 A166:A167 C166:C167 E166:H167 A175 C175 E175:G175 H175:H176">
    <cfRule type="expression" dxfId="416" priority="4925">
      <formula>IF(ISBLANK($H$3),0,SEARCH($H$3,$B83))</formula>
    </cfRule>
  </conditionalFormatting>
  <conditionalFormatting sqref="A83:A84 C83:C84 E83:H84 A94:A95 C94:C95 E94:H95 A108:A109 C108:C109 E108:H109 A113 C113 E113:H113 A119:A120 C119:C120 E119:H120 A123:A126 C123:C126 E123:H126 H129 A141:A146 C141:C146 E141:H146 A150:A151 C150:C151 E150:H151 A162 C162 E162:H162 A166:A167 C166:C167 E166:H167 A175 C175 E175:G175 H175:H176">
    <cfRule type="expression" dxfId="415" priority="4926">
      <formula>IF(ISBLANK($H$3),0,SEARCH($H$3,$B83))</formula>
    </cfRule>
  </conditionalFormatting>
  <conditionalFormatting sqref="A83:A84 C83:C84 E83:H84 A94:A95 C94:C95 E94:H95 A108:A109 C108:C109 E108:H109 A113 C113 E113:H113 A119:A120 C119:C120 E119:H120 A123:A126 C123:C126 E123:H126 H129 A141:A146 C141:C146 E141:H146 A150:A151 C150:C151 E150:H151 A162 C162 E162:H162 A166:A167 C166:C167 E166:H167 A175 C175 E175:G175 H175:H176">
    <cfRule type="expression" dxfId="414" priority="4927">
      <formula>IF(ISBLANK($H$3),0,SEARCH($H$3,$B83))</formula>
    </cfRule>
  </conditionalFormatting>
  <conditionalFormatting sqref="H83:H84 H94:H95 H108:H109 H113 H119:H120 H123:H126 H129 H141:H146 H150:H151 H162 H166:H167 H175:H176">
    <cfRule type="expression" dxfId="413" priority="4928">
      <formula>IF(ISBLANK($H$3),0,SEARCH($H$3,$B83))</formula>
    </cfRule>
  </conditionalFormatting>
  <conditionalFormatting sqref="A81:C82 E81:G82 H81:H83 A93:C93 E93:H93 A107:C108 E107:H108 A118:C119 E118:H119 A123:C125 E123:H125 A127:C131 E127:H131 A139:C141 E139:H141 A144:C144 E144:H144 H146 A149:C150 E149:H150 A152:C152 E152:H152 A158:C158 E158:H158 A165:C166 E165:H166 A168:C168 E168:H168 A176:C176 E176:H176">
    <cfRule type="expression" dxfId="412" priority="4929">
      <formula>IF(ISBLANK($H$3),0,SEARCH($H$3,$B81))</formula>
    </cfRule>
  </conditionalFormatting>
  <conditionalFormatting sqref="A81:C82 E81:G82 H81:H83 I81:J82 A93:C93 E93:J93 A107:C108 E107:J108 A118:C119 E118:J119 A123:C125 E123:J125 A127:C131 E127:J131 A139:C141 E139:J141 A144:C144 E144:J144 H146 A149:C150 E149:J150 A152:C152 E152:J152 A158:C158 E158:J158 A165:C166 E165:J166 A168:C168 E168:J168 A176:C176 E176:J176">
    <cfRule type="expression" dxfId="411" priority="4930">
      <formula>IF(ISBLANK($H$3),0,SEARCH($H$3,$B81))</formula>
    </cfRule>
  </conditionalFormatting>
  <conditionalFormatting sqref="A81:A82 A93 A107:A108 A118:A119 A123:A125 A127:A131 A139:A141 A144 A149:A150 A152 A158 A165:A166 A168 A176">
    <cfRule type="expression" dxfId="410" priority="4931">
      <formula>IF(ISBLANK($H$3),0,SEARCH($H$3,$B81))</formula>
    </cfRule>
  </conditionalFormatting>
  <conditionalFormatting sqref="A81:A82 C81:C82 E81:G82 H81:H83 A93 C93 E93:H93 A107:A108 C107:C108 E107:H108 A118:A119 C118:C119 E118:H119 A123:A125 C123:C125 E123:H125 A127:A131 C127:C131 E127:H131 A139:A141 C139:C141 E139:H141 A144 C144 E144:H144 H146 A149:A150 C149:C150 E149:H150 A152 C152 E152:H152 A158 C158 E158:H158 A165:A166 C165:C166 E165:H166 A168 C168 E168:H168 A176 C176 E176:H176">
    <cfRule type="expression" dxfId="409" priority="4932">
      <formula>IF(ISBLANK($H$3),0,SEARCH($H$3,$B81))</formula>
    </cfRule>
  </conditionalFormatting>
  <conditionalFormatting sqref="H81:H83 H93 H107:H108 H118:H119 H123:H125 H127:H131 H139:H141 H144 H146 H149:H150 H152 H158 H165:H166 H168 H176">
    <cfRule type="expression" dxfId="408" priority="4933">
      <formula>IF(ISBLANK($H$3),0,SEARCH($H$3,$B81))</formula>
    </cfRule>
  </conditionalFormatting>
  <conditionalFormatting sqref="A81:A82 C81:C82 E81:G82 H81:H83 A93 C93 E93:H93 A107:A108 C107:C108 E107:H108 A118:A119 C118:C119 E118:H119 A123:A125 C123:C125 E123:H125 A127:A131 C127:C131 E127:H131 A139:A141 C139:C141 E139:H141 A144 C144 E144:H144 H146 A149:A150 C149:C150 E149:H150 A152 C152 E152:H152 A158 C158 E158:H158 A165:A166 C165:C166 E165:H166 A168 C168 E168:H168 A176 C176 E176:H176">
    <cfRule type="expression" dxfId="407" priority="4934">
      <formula>IF(ISBLANK($H$3),0,SEARCH($H$3,$B81))</formula>
    </cfRule>
  </conditionalFormatting>
  <conditionalFormatting sqref="A81:A82 C81:C82 E81:G82 H81:H83 A93 C93 E93:H93 A107:A108 C107:C108 E107:H108 A118:A119 C118:C119 E118:H119 A123:A125 C123:C125 E123:H125 A127:A131 C127:C131 E127:H131 A139:A141 C139:C141 E139:H141 A144 C144 E144:H144 H146 A149:A150 C149:C150 E149:H150 A152 C152 E152:H152 A158 C158 E158:H158 A165:A166 C165:C166 E165:H166 A168 C168 E168:H168 A176 C176 E176:H176">
    <cfRule type="expression" dxfId="406" priority="4935">
      <formula>IF(ISBLANK($H$3),0,SEARCH($H$3,$B81))</formula>
    </cfRule>
  </conditionalFormatting>
  <conditionalFormatting sqref="A81:A82 A93 A107:A108 A118:A119 A123:A125 A127:A131 A139:A141 A144 A149:A150 A152 A158 A165:A166 A168 A176">
    <cfRule type="expression" dxfId="405" priority="4936">
      <formula>IF(ISBLANK($H$3),0,SEARCH($H$3,$B81))</formula>
    </cfRule>
  </conditionalFormatting>
  <conditionalFormatting sqref="A81:A82 C81:C82 E81:G82 H81:H83 A93 C93 E93:H93 A107:A108 C107:C108 E107:H108 A118:A119 C118:C119 E118:H119 A123:A125 C123:C125 E123:H125 A127:A131 C127:C131 E127:H131 A139:A141 C139:C141 E139:H141 A144 C144 E144:H144 H146 A149:A150 C149:C150 E149:H150 A152 C152 E152:H152 A158 C158 E158:H158 A165:A166 C165:C166 E165:H166 A168 C168 E168:H168 A176 C176 E176:H176">
    <cfRule type="expression" dxfId="404" priority="4937">
      <formula>IF(ISBLANK($H$3),0,SEARCH($H$3,$B81))</formula>
    </cfRule>
  </conditionalFormatting>
  <conditionalFormatting sqref="H81:H83 H93 H107:H108 H118:H119 H123:H125 H127:H131 H139:H141 H144 H146 H149:H150 H152 H158 H165:H166 H168 H176">
    <cfRule type="expression" dxfId="403" priority="4938">
      <formula>IF(ISBLANK($H$3),0,SEARCH($H$3,$B81))</formula>
    </cfRule>
  </conditionalFormatting>
  <conditionalFormatting sqref="A75:C80 E75:G80 H75:H81 A83:C83 E83:H83 A88:C92 E88:H92 A94:C94 E94:H94 A96:C98 E96:H98 A101:C107 E101:H107 A112:C118 E112:H118 H120:H140 A121:C140 E121:G140 A146:C152 E146:H152 A154:C161 E154:H161 A163:C168 E163:H168 A170:C176 E170:H176 A178:C309 E178:E322 F178:G309 H178:H322 E324:E393 H324:H393">
    <cfRule type="expression" dxfId="402" priority="4939">
      <formula>IF(ISBLANK($H$3),0,SEARCH($H$3,$B75))</formula>
    </cfRule>
  </conditionalFormatting>
  <conditionalFormatting sqref="A75:C80 E75:G80 H75:H81 I75:J80 A83:C83 E83:J83 A88:C92 E88:J92 A94:C94 E94:J94 A96:C98 E96:J98 A101:C107 E101:J107 A112:C118 E112:J118 H120:H140 A121:C140 E121:G140 I121:J140 A146:C152 E146:J152 A154:C161 E154:J161 A163:C168 E163:J168 A170:C176 E170:J176 A178:C309 E178:E322 F178:G309 H178:H322 I178:J309 E324:E393 H324:H393">
    <cfRule type="expression" dxfId="401" priority="4940">
      <formula>IF(ISBLANK($H$3),0,SEARCH($H$3,$B75))</formula>
    </cfRule>
  </conditionalFormatting>
  <conditionalFormatting sqref="A77 A79:A80 A83 A89 A91:A92 A96:A98 A102:A107 A113:A118 A122:A140 A148:A152 A155:A161 A164:A168 A171:A176 A179:A181 A183:A184">
    <cfRule type="expression" dxfId="400" priority="4941">
      <formula>IF(ISBLANK($H$3),0,SEARCH($H$3,$B77))</formula>
    </cfRule>
  </conditionalFormatting>
  <conditionalFormatting sqref="A75:A80 C75:C80 E75:G80 H75:H81 A83 C83 E83:H83 A88:A92 C88:C92 E88:H92 A94 C94 E94:H94 A96:A98 C96:C98 E96:H98 A101:A107 C101:C107 E101:H107 A112:A118 C112:C118 E112:H118 H120:H140 A121:A140 C121:C140 E121:G140 A146:A152 C146:C152 E146:H152 A154:A161 C154:C161 E154:H161 A163:A168 C163:C168 E163:H168 A170:A176 C170:C176 E170:H176 A178:A309 C178:C309 E178:E322 F178:G309 H178:H322 E324:E393 H324:H393">
    <cfRule type="expression" dxfId="399" priority="4942">
      <formula>IF(ISBLANK($H$3),0,SEARCH($H$3,$B75))</formula>
    </cfRule>
  </conditionalFormatting>
  <conditionalFormatting sqref="H75:H81 A77 H83 H88:H92 A89 H94 H96:H98 H101:H107 A102:A104 H112:H118 A113:A115 H120:H140 A122:A124 A127:A129 A132:A136 H146:H152 A148:A149 H154:H161 A155:A156 H163:H168 A164:A165 H170:H176 A171:A172 H178:H322 A179:A180 A183:A184 H324:H393">
    <cfRule type="expression" dxfId="398" priority="4943">
      <formula>IF(ISBLANK($H$3),0,SEARCH($H$3,$B75))</formula>
    </cfRule>
  </conditionalFormatting>
  <conditionalFormatting sqref="A75:A80 C75:C80 E75:G80 H75:H81 A83 C83 E83:H83 A88:A92 C88:C92 E88:H92 A94 C94 E94:H94 A96:A98 C96:C98 E96:H98 A101:A107 C101:C107 E101:H107 A112:A118 C112:C118 E112:H118 H120:H140 A121:A140 C121:C140 E121:G140 A146:A152 C146:C152 E146:H152 A154:A161 C154:C161 E154:H161 A163:A168 C163:C168 E163:H168 A170:A176 C170:C176 E170:H176 A178:A309 C178:C309 E178:E322 F178:G309 H178:H322 E324:E393 H324:H393">
    <cfRule type="expression" dxfId="397" priority="4944">
      <formula>IF(ISBLANK($H$3),0,SEARCH($H$3,$B75))</formula>
    </cfRule>
  </conditionalFormatting>
  <conditionalFormatting sqref="A75:A80 C75:C80 E75:G80 H75:H81 A83 C83 E83:H83 A88:A92 C88:C92 E88:H92 A94 C94 E94:H94 A96:A98 C96:C98 E96:H98 A101:A107 C101:C107 E101:H107 A112:A118 C112:C118 E112:H118 H120:H140 A121:A140 C121:C140 E121:G140 A146:A152 C146:C152 E146:H152 A154:A161 C154:C161 E154:H161 A163:A168 C163:C168 E163:H168 A170:A176 C170:C176 E170:H176 A178:A309 C178:C309 E178:E322 F178:G309 H178:H322 E324:E393 H324:H393">
    <cfRule type="expression" dxfId="396" priority="4945">
      <formula>IF(ISBLANK($H$3),0,SEARCH($H$3,$B75))</formula>
    </cfRule>
  </conditionalFormatting>
  <conditionalFormatting sqref="A77 A79:A80 A83 A89 A91:A92 A96:A98 A102:A107 A113:A118 A122:A140 A148:A152 A155:A161 A164:A168 A171:A176 A179:A181 A183:A184">
    <cfRule type="expression" dxfId="395" priority="4946">
      <formula>IF(ISBLANK($H$3),0,SEARCH($H$3,$B77))</formula>
    </cfRule>
  </conditionalFormatting>
  <conditionalFormatting sqref="A75:A80 C75:C80 E75:G80 H75:H81 A83 C83 E83:H83 A88:A92 C88:C92 E88:H92 A94 C94 E94:H94 A96:A98 C96:C98 E96:H98 A101:A107 C101:C107 E101:H107 A112:A118 C112:C118 E112:H118 H120:H140 A121:A140 C121:C140 E121:G140 A146:A152 C146:C152 E146:H152 A154:A161 C154:C161 E154:H161 A163:A168 C163:C168 E163:H168 A170:A176 C170:C176 E170:H176 A178:A309 C178:C309 E178:E322 F178:G309 H178:H322 E324:E393 H324:H393">
    <cfRule type="expression" dxfId="394" priority="4947">
      <formula>IF(ISBLANK($H$3),0,SEARCH($H$3,$B75))</formula>
    </cfRule>
  </conditionalFormatting>
  <conditionalFormatting sqref="H75:H81 A77 H83 H88:H92 A89 H94 H96:H98 H101:H107 A102:A104 H112:H118 A113:A115 H120:H140 A122:A124 A127:A129 A132:A136 H146:H152 A148:A149 H154:H161 A155:A156 H163:H168 A164:A165 H170:H176 A171:A172 H178:H322 A179:A180 A183:A184 H324:H393">
    <cfRule type="expression" dxfId="393" priority="4948">
      <formula>IF(ISBLANK($H$3),0,SEARCH($H$3,$B75))</formula>
    </cfRule>
  </conditionalFormatting>
  <conditionalFormatting sqref="A74:C74 E74:H74 A81:C81 E81:H81 A87:C87 E87:H87 A100:C101 E100:H101 A111:C114 E111:H114 A120:C122 E120:G122 H120:H123 A127:C127 E127:H127 A132:C133 E132:H133 H139 A142:C143 E142:H143 A145:C147 E145:H147 A151:C151 E151:H151 A153:C154 E153:H154 A162:C163 E162:H163 A169:C170 E169:H170 A173:C173 E173:H173 A176:C178 E176:H178 A182:C182 E182:H182 A185:C309 E185:E322 F185:G309 H185:H322 E324:E393 H324:H393">
    <cfRule type="expression" dxfId="392" priority="4949">
      <formula>IF(ISBLANK($H$3),0,SEARCH($H$3,$B74))</formula>
    </cfRule>
  </conditionalFormatting>
  <conditionalFormatting sqref="A74:C74 E74:J74 A81:C81 E81:J81 A87:C87 E87:J87 A100:C101 E100:J101 A111:C114 E111:J114 A120:C122 E120:G122 H120:H123 I120:J122 A127:C127 E127:J127 A132:C133 E132:J133 H139 A142:C143 E142:J143 A145:C147 E145:J147 A151:C151 E151:J151 A153:C154 E153:J154 A162:C163 E162:J163 A169:C170 E169:J170 A173:C173 E173:J173 A176:C178 E176:J178 A182:C182 E182:J182 A185:C309 E185:E322 F185:G309 H185:H322 I185:J309 E324:E393 H324:H393">
    <cfRule type="expression" dxfId="391" priority="4950">
      <formula>IF(ISBLANK($H$3),0,SEARCH($H$3,$B74))</formula>
    </cfRule>
  </conditionalFormatting>
  <conditionalFormatting sqref="A74 A81 A87 A100:A101 A111:A114 A120:A122 A127 A132:A133 A142:A143 A145:A147 A151 A153:A154 A162:A163 A169:A170 A173 A176:A178 A182 A185:A309">
    <cfRule type="expression" dxfId="390" priority="4951">
      <formula>IF(ISBLANK($H$3),0,SEARCH($H$3,$B74))</formula>
    </cfRule>
  </conditionalFormatting>
  <conditionalFormatting sqref="A74 C74 E74:H74 A81 C81 E81:H81 A87 C87 E87:H87 A100:A101 C100:C101 E100:H101 A111:A114 C111:C114 E111:H114 A120:A122 C120:C122 E120:G122 H120:H123 A127 C127 E127:H127 A132:A133 C132:C133 E132:H133 H139 A142:A143 C142:C143 E142:H143 A145:A147 C145:C147 E145:H147 A151 C151 E151:H151 A153:A154 C153:C154 E153:H154 A162:A163 C162:C163 E162:H163 A169:A170 C169:C170 E169:H170 A173 C173 E173:H173 A176:A178 C176:C178 E176:H178 A182 C182 E182:H182 A185:A309 C185:C309 E185:E322 F185:G309 H185:H322 E324:E393 H324:H393">
    <cfRule type="expression" dxfId="389" priority="4952">
      <formula>IF(ISBLANK($H$3),0,SEARCH($H$3,$B74))</formula>
    </cfRule>
  </conditionalFormatting>
  <conditionalFormatting sqref="H74 H81 H87 H100:H101 H111:H114 H120:H123 H127 H132:H133 H139 H142:H143 H145:H147 H151 H153:H154 H162:H163 H169:H170 H173 H176:H178 H182 H185:H322 H324:H393">
    <cfRule type="expression" dxfId="388" priority="4953">
      <formula>IF(ISBLANK($H$3),0,SEARCH($H$3,$B74))</formula>
    </cfRule>
  </conditionalFormatting>
  <conditionalFormatting sqref="A74 C74 E74:H74 A81 C81 E81:H81 A87 C87 E87:H87 A100:A101 C100:C101 E100:H101 A111:A114 C111:C114 E111:H114 A120:A122 C120:C122 E120:G122 H120:H123 A127 C127 E127:H127 A132:A133 C132:C133 E132:H133 H139 A142:A143 C142:C143 E142:H143 A145:A147 C145:C147 E145:H147 A151 C151 E151:H151 A153:A154 C153:C154 E153:H154 A162:A163 C162:C163 E162:H163 A169:A170 C169:C170 E169:H170 A173 C173 E173:H173 A176:A178 C176:C178 E176:H178 A182 C182 E182:H182 A185:A309 C185:C309 E185:E322 F185:G309 H185:H322 E324:E393 H324:H393">
    <cfRule type="expression" dxfId="387" priority="4954">
      <formula>IF(ISBLANK($H$3),0,SEARCH($H$3,$B74))</formula>
    </cfRule>
  </conditionalFormatting>
  <conditionalFormatting sqref="A74 C74 E74:H74 A81 C81 E81:H81 A87 C87 E87:H87 A100:A101 C100:C101 E100:H101 A111:A114 C111:C114 E111:H114 A120:A122 C120:C122 E120:G122 H120:H123 A127 C127 E127:H127 A132:A133 C132:C133 E132:H133 H139 A142:A143 C142:C143 E142:H143 A145:A147 C145:C147 E145:H147 A151 C151 E151:H151 A153:A154 C153:C154 E153:H154 A162:A163 C162:C163 E162:H163 A169:A170 C169:C170 E169:H170 A173 C173 E173:H173 A176:A178 C176:C178 E176:H178 A182 C182 E182:H182 A185:A309 C185:C309 E185:E322 F185:G309 H185:H322 E324:E393 H324:H393">
    <cfRule type="expression" dxfId="386" priority="4955">
      <formula>IF(ISBLANK($H$3),0,SEARCH($H$3,$B74))</formula>
    </cfRule>
  </conditionalFormatting>
  <conditionalFormatting sqref="A74 A81 A87 A100:A101 A111:A114 A120:A122 A127 A132:A133 A142:A143 A145:A147 A151 A153:A154 A162:A163 A169:A170 A173 A176:A178 A182 A185:A309">
    <cfRule type="expression" dxfId="385" priority="4956">
      <formula>IF(ISBLANK($H$3),0,SEARCH($H$3,$B74))</formula>
    </cfRule>
  </conditionalFormatting>
  <conditionalFormatting sqref="A74 C74 E74:H74 A81 C81 E81:H81 A87 C87 E87:H87 A100:A101 C100:C101 E100:H101 A111:A114 C111:C114 E111:H114 A120:A122 C120:C122 E120:G122 H120:H123 A127 C127 E127:H127 A132:A133 C132:C133 E132:H133 H139 A142:A143 C142:C143 E142:H143 A145:A147 C145:C147 E145:H147 A151 C151 E151:H151 A153:A154 C153:C154 E153:H154 A162:A163 C162:C163 E162:H163 A169:A170 C169:C170 E169:H170 A173 C173 E173:H173 A176:A178 C176:C178 E176:H178 A182 C182 E182:H182 A185:A309 C185:C309 E185:E322 F185:G309 H185:H322 E324:E393 H324:H393">
    <cfRule type="expression" dxfId="384" priority="4957">
      <formula>IF(ISBLANK($H$3),0,SEARCH($H$3,$B74))</formula>
    </cfRule>
  </conditionalFormatting>
  <conditionalFormatting sqref="H74 H81 H87 H100:H101 H111:H114 H120:H123 H127 H132:H133 H139 H142:H143 H145:H147 H151 H153:H154 H162:H163 H169:H170 H173 H176:H178 H182 H185:H322 H324:H393">
    <cfRule type="expression" dxfId="383" priority="4958">
      <formula>IF(ISBLANK($H$3),0,SEARCH($H$3,$B74))</formula>
    </cfRule>
  </conditionalFormatting>
  <conditionalFormatting sqref="A73:C73 E73:H73 A86:C86 E86:H86 A96:C100 E96:H100 A110:C111 E110:H111 A113:C114 E113:H114 A119:C120 E119:H120 A122:C123 E122:G123 H122:H124 A127:C132 E127:H132 A141:C146 E141:H146 A151:C153 E151:H153 A162:C162 E162:H162 A168:C169 E168:H169 A176:C177 E176:H177">
    <cfRule type="expression" dxfId="382" priority="4959">
      <formula>IF(ISBLANK($H$3),0,SEARCH($H$3,$B73))</formula>
    </cfRule>
  </conditionalFormatting>
  <conditionalFormatting sqref="A73:C73 E73:J73 A86:C86 E86:J86 A96:C100 E96:J100 A110:C111 E110:J111 A113:C114 E113:J114 A119:C120 E119:J120 A122:C123 E122:G123 H122:H124 I122:J123 A127:C132 E127:J132 A141:C146 E141:J146 A151:C153 E151:J153 A162:C162 E162:J162 A168:C169 E168:J169 A176:C177 E176:J177">
    <cfRule type="expression" dxfId="381" priority="4960">
      <formula>IF(ISBLANK($H$3),0,SEARCH($H$3,$B73))</formula>
    </cfRule>
  </conditionalFormatting>
  <conditionalFormatting sqref="A73 E73:H73 A86 E86:H86 A96:A100 E96:H100 A110:A111 E110:H111 A113:A114 E113:H114 A119:A120 E119:H120 A122:A123 E122:G123 H122:H124 A127:A132 E127:H132 A141:A146 E141:H146 A151:A153 E151:H153 A162 E162:H162 A168:A169 E168:H169 A176:A177 E176:H177">
    <cfRule type="expression" dxfId="380" priority="4961">
      <formula>IF(ISBLANK($H$3),0,SEARCH($H$3,$B73))</formula>
    </cfRule>
  </conditionalFormatting>
  <conditionalFormatting sqref="H73 H86 H96:H100 H110:H111 H113:H114 H119:H120 H122:H124 H127:H132 H141:H146 H151:H153 H162 H168:H169 H176:H177">
    <cfRule type="expression" dxfId="379" priority="4962">
      <formula>IF(ISBLANK($H$3),0,SEARCH($H$3,$B73))</formula>
    </cfRule>
  </conditionalFormatting>
  <conditionalFormatting sqref="A73 C73 E73:H73 A86 C86 E86:H86 A96:A100 C96:C100 E96:H100 A110:A111 C110:C111 E110:H111 A113:A114 C113:C114 E113:H114 A119:A120 C119:C120 E119:H120 A122:A123 C122:C123 E122:G123 H122:H124 A127:A132 C127:C132 E127:H132 A141:A146 C141:C146 E141:H146 A151:A153 C151:C153 E151:H153 A162 C162 E162:H162 A168:A169 C168:C169 E168:H169 A176:A177 C176:C177 E176:H177">
    <cfRule type="expression" dxfId="378" priority="4963">
      <formula>IF(ISBLANK($H$3),0,SEARCH($H$3,$B73))</formula>
    </cfRule>
  </conditionalFormatting>
  <conditionalFormatting sqref="A73 C73 E73:H73 A86 C86 E86:H86 A96:A100 C96:C100 E96:H100 A110:A111 C110:C111 E110:H111 A113:A114 C113:C114 E113:H114 A119:A120 C119:C120 E119:H120 A122:A123 C122:C123 E122:G123 H122:H124 A127:A132 C127:C132 E127:H132 A141:A146 C141:C146 E141:H146 A151:A153 C151:C153 E151:H153 A162 C162 E162:H162 A168:A169 C168:C169 E168:H169 A176:A177 C176:C177 E176:H177">
    <cfRule type="expression" dxfId="377" priority="4964">
      <formula>IF(ISBLANK($H$3),0,SEARCH($H$3,$B73))</formula>
    </cfRule>
  </conditionalFormatting>
  <conditionalFormatting sqref="A73 C73 E73:H73 A86 C86 E86:H86 A96:A100 C96:C100 E96:H100 A110:A111 C110:C111 E110:H111 A113:A114 C113:C114 E113:H114 A119:A120 C119:C120 E119:H120 A122:A123 C122:C123 E122:G123 H122:H124 A127:A132 C127:C132 E127:H132 A141:A146 C141:C146 E141:H146 A151:A153 C151:C153 E151:H153 A162 C162 E162:H162 A168:A169 C168:C169 E168:H169 A176:A177 C176:C177 E176:H177">
    <cfRule type="expression" dxfId="376" priority="4965">
      <formula>IF(ISBLANK($H$3),0,SEARCH($H$3,$B73))</formula>
    </cfRule>
  </conditionalFormatting>
  <conditionalFormatting sqref="H73 H86 H96:H100 H110:H111 H113:H114 H119:H120 H122:H124 H127:H132 H141:H146 H151:H153 H162 H168:H169 H176:H177">
    <cfRule type="expression" dxfId="375" priority="4966">
      <formula>IF(ISBLANK($H$3),0,SEARCH($H$3,$B73))</formula>
    </cfRule>
  </conditionalFormatting>
  <conditionalFormatting sqref="A72:C72 E72:H72 A75:C75 E75:H75 A96:C99 E96:H99 A110:C110 E110:H110 H113 A119:C119 E119:H119 A123:C123 E123:G123 H123:H124 A127:C131 E127:H131 A141:C141 E141:H141 A144:C144 E144:H144 H146 A152:C152 E152:H152 A168:C168 E168:H168 A176:C176 E176:H176">
    <cfRule type="expression" dxfId="374" priority="4967">
      <formula>IF(ISBLANK($H$3),0,SEARCH($H$3,$B72))</formula>
    </cfRule>
  </conditionalFormatting>
  <conditionalFormatting sqref="A72:C72 E72:J72 A75:C75 E75:J75 A96:C99 E96:J99 A110:C110 E110:J110 H113 A119:C119 E119:J119 A123:C123 E123:G123 H123:H124 I123:J123 A127:C131 E127:J131 A141:C141 E141:J141 A144:C144 E144:J144 H146 A152:C152 E152:J152 A168:C168 E168:J168 A176:C176 E176:J176">
    <cfRule type="expression" dxfId="373" priority="4968">
      <formula>IF(ISBLANK($H$3),0,SEARCH($H$3,$B72))</formula>
    </cfRule>
  </conditionalFormatting>
  <conditionalFormatting sqref="A72 A75 A96:A99 A110 A119 A123 A127:A131 A141 A144 A152 A168 A176">
    <cfRule type="expression" dxfId="372" priority="4969">
      <formula>IF(ISBLANK($H$3),0,SEARCH($H$3,$B72))</formula>
    </cfRule>
  </conditionalFormatting>
  <conditionalFormatting sqref="A72 C72 E72:H72 A75 C75 E75:H75 A96:A99 C96:C99 E96:H99 A110 C110 E110:H110 H113 A119 C119 E119:H119 A123 C123 E123:G123 H123:H124 A127:A131 C127:C131 E127:H131 A141 C141 E141:H141 A144 C144 E144:H144 H146 A152 C152 E152:H152 A168 C168 E168:H168 A176 C176 E176:H176">
    <cfRule type="expression" dxfId="371" priority="4970">
      <formula>IF(ISBLANK($H$3),0,SEARCH($H$3,$B72))</formula>
    </cfRule>
  </conditionalFormatting>
  <conditionalFormatting sqref="A72 H72 A75 H75 A96:A99 H96:H99 A110 H110 H113 A119 H119 A123 H123:H124 A127:A131 H127:H131 A141 H141 A144 H144 H146 A152 H152 A168 H168 A176 H176">
    <cfRule type="expression" dxfId="370" priority="4971">
      <formula>IF(ISBLANK($H$3),0,SEARCH($H$3,$B72))</formula>
    </cfRule>
  </conditionalFormatting>
  <conditionalFormatting sqref="A72 C72 E72:H72 A75 C75 E75:H75 A96:A99 C96:C99 E96:H99 A110 C110 E110:H110 H113 A119 C119 E119:H119 A123 C123 E123:G123 H123:H124 A127:A131 C127:C131 E127:H131 A141 C141 E141:H141 A144 C144 E144:H144 H146 A152 C152 E152:H152 A168 C168 E168:H168 A176 C176 E176:H176">
    <cfRule type="expression" dxfId="369" priority="4972">
      <formula>IF(ISBLANK($H$3),0,SEARCH($H$3,$B72))</formula>
    </cfRule>
  </conditionalFormatting>
  <conditionalFormatting sqref="A72 C72 E72:H72 A75 C75 E75:H75 A96:A99 C96:C99 E96:H99 A110 C110 E110:H110 H113 A119 C119 E119:H119 A123 C123 E123:G123 H123:H124 A127:A131 C127:C131 E127:H131 A141 C141 E141:H141 A144 C144 E144:H144 H146 A152 C152 E152:H152 A168 C168 E168:H168 A176 C176 E176:H176">
    <cfRule type="expression" dxfId="368" priority="4973">
      <formula>IF(ISBLANK($H$3),0,SEARCH($H$3,$B72))</formula>
    </cfRule>
  </conditionalFormatting>
  <conditionalFormatting sqref="A72 A75 A96:A99 A110 A119 A123 A127:A131 A141 A144 A152 A168 A176">
    <cfRule type="expression" dxfId="367" priority="4974">
      <formula>IF(ISBLANK($H$3),0,SEARCH($H$3,$B72))</formula>
    </cfRule>
  </conditionalFormatting>
  <conditionalFormatting sqref="A72 C72 E72:H72 A75 C75 E75:H75 A96:A99 C96:C99 E96:H99 A110 C110 E110:H110 H113 A119 C119 E119:H119 A123 C123 E123:G123 H123:H124 A127:A131 C127:C131 E127:H131 A141 C141 E141:H141 A144 C144 E144:H144 H146 A152 C152 E152:H152 A168 C168 E168:H168 A176 C176 E176:H176">
    <cfRule type="expression" dxfId="366" priority="4975">
      <formula>IF(ISBLANK($H$3),0,SEARCH($H$3,$B72))</formula>
    </cfRule>
  </conditionalFormatting>
  <conditionalFormatting sqref="A72 H72 A75 H75 A96:A99 H96:H99 A110 H110 H113 A119 H119 A123 H123:H124 A127:A131 H127:H131 A141 H141 A144 H144 H146 A152 H152 A168 H168 A176 H176">
    <cfRule type="expression" dxfId="365" priority="4976">
      <formula>IF(ISBLANK($H$3),0,SEARCH($H$3,$B72))</formula>
    </cfRule>
  </conditionalFormatting>
  <conditionalFormatting sqref="A70:C71 E70:H71 H75 A93:C95 E93:H95 A107:C109 E107:H109 A113:C113 E113:H113 A118:C120 E118:H120 A123:C131 E123:H131 A139:C146 E139:H146 A149:C152 E149:H152 A158:C158 E158:H158 A162:C162 E162:H162 A165:C168 E165:H168 A175:C176 E175:H176">
    <cfRule type="expression" dxfId="364" priority="4977">
      <formula>IF(ISBLANK($H$3),0,SEARCH($H$3,$B70))</formula>
    </cfRule>
  </conditionalFormatting>
  <conditionalFormatting sqref="A70:C71 E70:J71 H75 A93:C95 E93:J95 A107:C109 E107:J109 A113:C113 E113:J113 A118:C120 E118:J120 A123:C131 E123:J131 A139:C146 E139:J146 A149:C152 E149:J152 A158:C158 E158:J158 A162:C162 E162:J162 A165:C168 E165:J168 A175:C176 E175:J176">
    <cfRule type="expression" dxfId="363" priority="4978">
      <formula>IF(ISBLANK($H$3),0,SEARCH($H$3,$B70))</formula>
    </cfRule>
  </conditionalFormatting>
  <conditionalFormatting sqref="A70:A71 A93:A95 A107:A109 A113 A118:A120 A123:A131 A139:A146 A149:A152 A158 A162 A165:A168 A175:A176">
    <cfRule type="expression" dxfId="362" priority="4979">
      <formula>IF(ISBLANK($H$3),0,SEARCH($H$3,$B70))</formula>
    </cfRule>
  </conditionalFormatting>
  <conditionalFormatting sqref="A70:A71 C70:C71 E70:H71 H75 A93:A95 C93:C95 E93:H95 A107:A109 C107:C109 E107:H109 A113 C113 E113:H113 A118:A120 C118:C120 E118:H120 A123:A131 C123:C131 E123:H131 A139:A146 C139:C146 E139:H146 A149:A152 C149:C152 E149:H152 A158 C158 E158:H158 A162 C162 E162:H162 A165:A168 C165:C168 E165:H168 A175:A176 C175:C176 E175:H176">
    <cfRule type="expression" dxfId="361" priority="4980">
      <formula>IF(ISBLANK($H$3),0,SEARCH($H$3,$B70))</formula>
    </cfRule>
  </conditionalFormatting>
  <conditionalFormatting sqref="A70:A71 H70:H71 H75 A93:A95 H93:H95 A107:A109 H107:H109 A113 H113 A118:A120 H118:H120 A123:A131 H123:H131 A139:A146 H139:H146 A149:A152 H149:H152 A158 H158 A162 H162 A165:A168 H165:H168 A175:A176 H175:H176">
    <cfRule type="expression" dxfId="360" priority="4981">
      <formula>IF(ISBLANK($H$3),0,SEARCH($H$3,$B70))</formula>
    </cfRule>
  </conditionalFormatting>
  <conditionalFormatting sqref="A70:A71 C70:C71 E70:H71 H75 A93:A95 C93:C95 E93:H95 A107:A109 C107:C109 E107:H109 A113 C113 E113:H113 A118:A120 C118:C120 E118:H120 A123:A131 C123:C131 E123:H131 A139:A146 C139:C146 E139:H146 A149:A152 C149:C152 E149:H152 A158 C158 E158:H158 A162 C162 E162:H162 A165:A168 C165:C168 E165:H168 A175:A176 C175:C176 E175:H176">
    <cfRule type="expression" dxfId="359" priority="4982">
      <formula>IF(ISBLANK($H$3),0,SEARCH($H$3,$B70))</formula>
    </cfRule>
  </conditionalFormatting>
  <conditionalFormatting sqref="A70:A71 C70:C71 E70:H71 H75 A93:A95 C93:C95 E93:H95 A107:A109 C107:C109 E107:H109 A113 C113 E113:H113 A118:A120 C118:C120 E118:H120 A123:A131 C123:C131 E123:H131 A139:A146 C139:C146 E139:H146 A149:A152 C149:C152 E149:H152 A158 C158 E158:H158 A162 C162 E162:H162 A165:A168 C165:C168 E165:H168 A175:A176 C175:C176 E175:H176">
    <cfRule type="expression" dxfId="358" priority="4983">
      <formula>IF(ISBLANK($H$3),0,SEARCH($H$3,$B70))</formula>
    </cfRule>
  </conditionalFormatting>
  <conditionalFormatting sqref="A70:A71 A93:A95 A107:A109 A113 A118:A120 A123:A131 A139:A146 A149:A152 A158 A162 A165:A168 A175:A176">
    <cfRule type="expression" dxfId="357" priority="4984">
      <formula>IF(ISBLANK($H$3),0,SEARCH($H$3,$B70))</formula>
    </cfRule>
  </conditionalFormatting>
  <conditionalFormatting sqref="A70:A71 C70:C71 E70:H71 H75 A93:A95 C93:C95 E93:H95 A107:A109 C107:C109 E107:H109 A113 C113 E113:H113 A118:A120 C118:C120 E118:H120 A123:A131 C123:C131 E123:H131 A139:A146 C139:C146 E139:H146 A149:A152 C149:C152 E149:H152 A158 C158 E158:H158 A162 C162 E162:H162 A165:A168 C165:C168 E165:H168 A175:A176 C175:C176 E175:H176">
    <cfRule type="expression" dxfId="356" priority="4985">
      <formula>IF(ISBLANK($H$3),0,SEARCH($H$3,$B70))</formula>
    </cfRule>
  </conditionalFormatting>
  <conditionalFormatting sqref="A70:A71 H70:H71 H75 A93:A95 H93:H95 A107:A109 H107:H109 A113 H113 A118:A120 H118:H120 A123:A131 H123:H131 A139:A146 H139:H146 A149:A152 H149:H152 A158 H158 A162 H162 A165:A168 H165:H168 A175:A176 H175:H176">
    <cfRule type="expression" dxfId="355" priority="4986">
      <formula>IF(ISBLANK($H$3),0,SEARCH($H$3,$B70))</formula>
    </cfRule>
  </conditionalFormatting>
  <conditionalFormatting sqref="A67:C69 E67:H69 A90:C92 E90:H92 H94 A96:C98 E96:H98 A103:C107 E103:H107 H113:H118 A115:C118 E115:G118 H120:H132 A124:C131 E124:G131 A134:C140 E134:H140 A149:C152 E149:H152 A156:C161 E156:H161 A165:C168 E165:H168 A172:C176 E172:H176 A180:C181 E180:H181 A184:C184 E184:H184">
    <cfRule type="expression" dxfId="354" priority="4987">
      <formula>IF(ISBLANK($H$3),0,SEARCH($H$3,$B67))</formula>
    </cfRule>
  </conditionalFormatting>
  <conditionalFormatting sqref="A67:C69 E67:J69 A90:C92 E90:J92 H94 A96:C98 E96:J98 A103:C107 E103:J107 H113:H118 A115:C118 E115:G118 I115:J118 H120:H132 A124:C131 E124:G131 I124:J131 A134:C140 E134:J140 A149:C152 E149:J152 A156:C161 E156:J161 A165:C168 E165:J168 A172:C176 E172:J176 A180:C181 E180:J181 A184:C184 E184:J184">
    <cfRule type="expression" dxfId="353" priority="4988">
      <formula>IF(ISBLANK($H$3),0,SEARCH($H$3,$B67))</formula>
    </cfRule>
  </conditionalFormatting>
  <conditionalFormatting sqref="A68:A69 A91:A92 A96:A98 A104:A107 A116:A118 A124:A131 A135:A140 A149:A152 A157:A161 A165:A168 A173:A176 A181">
    <cfRule type="expression" dxfId="352" priority="4989">
      <formula>IF(ISBLANK($H$3),0,SEARCH($H$3,$B68))</formula>
    </cfRule>
  </conditionalFormatting>
  <conditionalFormatting sqref="A67:A69 C67 E67:E69 F67:G67 H67:H69 C69 F69:G69 A90:A92 C90 E90:E92 F90:G90 H90:H92 C92 F92:G92 H94 A96:A98 E96:E98 H96:H98 A103:A107 C103:C107 E103:H107 H113:H118 A115:A118 C115:C118 E115:G118 H120:H132 A124:A131 C124:C131 E124:G131 A134:A140 C134:C140 E134:H140 A149:A152 C149:C152 E149:H152 A156:A161 C156:C161 E156:H161 A165:A168 C165:C168 E165:H168 A172:A176 C172:C176 E172:H176 A180:A181 C180:C181 E180:H181 A184 C184 E184:H184">
    <cfRule type="expression" dxfId="351" priority="4990">
      <formula>IF(ISBLANK($H$3),0,SEARCH($H$3,$B67))</formula>
    </cfRule>
  </conditionalFormatting>
  <conditionalFormatting sqref="H67:H69 H90:H92 H94 H96:H98 H103:H107 H113:H118 H120:H132 H134:H140 H149:H152 H156:H161 H165:H168 H172:H176 H180:H181 H184">
    <cfRule type="expression" dxfId="350" priority="4991">
      <formula>IF(ISBLANK($H$3),0,SEARCH($H$3,$B67))</formula>
    </cfRule>
  </conditionalFormatting>
  <conditionalFormatting sqref="A67:A69 C67:C69 E67:H69 A90:A92 C90:C92 E90:H92 H94 A96:A98 C96:C98 E96:H98 A103:A107 C103:C107 E103:H107 H113:H118 A115:A118 C115:C118 E115:G118 H120:H132 A124:A131 C124:C131 E124:G131 A134:A140 C134:C140 E134:H140 A149:A152 C149:C152 E149:H152 A156:A161 C156:C161 E156:H161 A165:A168 C165:C168 E165:H168 A172:A176 C172:C176 E172:H176 A180:A181 C180:C181 E180:H181 A184 C184 E184:H184">
    <cfRule type="expression" dxfId="349" priority="4992">
      <formula>IF(ISBLANK($H$3),0,SEARCH($H$3,$B67))</formula>
    </cfRule>
  </conditionalFormatting>
  <conditionalFormatting sqref="A67:A69 C67:C69 E67:H69 A90:A92 C90:C92 E90:H92 H94 A96:A98 C96:C98 E96:H98 A103:A107 C103:C107 E103:H107 H113:H118 A115:A118 C115:C118 E115:G118 H120:H132 A124:A131 C124:C131 E124:G131 A134:A140 C134:C140 E134:H140 A149:A152 C149:C152 E149:H152 A156:A161 C156:C161 E156:H161 A165:A168 C165:C168 E165:H168 A172:A176 C172:C176 E172:H176 A180:A181 C180:C181 E180:H181 A184 C184 E184:H184">
    <cfRule type="expression" dxfId="348" priority="4993">
      <formula>IF(ISBLANK($H$3),0,SEARCH($H$3,$B67))</formula>
    </cfRule>
  </conditionalFormatting>
  <conditionalFormatting sqref="A68:A69 A91:A92 A96:A98 A104:A107 A116:A118 A124:A131 A135:A140 A149:A152 A157:A161 A165:A168 A173:A176 A181">
    <cfRule type="expression" dxfId="347" priority="4994">
      <formula>IF(ISBLANK($H$3),0,SEARCH($H$3,$B68))</formula>
    </cfRule>
  </conditionalFormatting>
  <conditionalFormatting sqref="A67:A69 C67:C69 E67:H69 A90:A92 C90:C92 E90:H92 H94 A96:A98 C96:C98 E96:H98 A103:A107 C103:C107 E103:H107 H113:H118 A115:A118 C115:C118 E115:G118 H120:H132 A124:A131 C124:C131 E124:G131 A134:A140 C134:C140 E134:H140 A149:A152 C149:C152 E149:H152 A156:A161 C156:C161 E156:H161 A165:A168 C165:C168 E165:H168 A172:A176 C172:C176 E172:H176 A180:A181 C180:C181 E180:H181 A184 C184 E184:H184">
    <cfRule type="expression" dxfId="346" priority="4995">
      <formula>IF(ISBLANK($H$3),0,SEARCH($H$3,$B67))</formula>
    </cfRule>
  </conditionalFormatting>
  <conditionalFormatting sqref="H67:H69 H90:H92 H94 H96:H98 H103:H107 H113:H118 H120:H132 H134:H140 H149:H152 H156:H161 H165:H168 H172:H176 H180:H181 H184">
    <cfRule type="expression" dxfId="345" priority="4996">
      <formula>IF(ISBLANK($H$3),0,SEARCH($H$3,$B67))</formula>
    </cfRule>
  </conditionalFormatting>
  <conditionalFormatting sqref="A66:C66 E66:H66 A89:C89 E89:H89 A102:C104 E102:H104 A113:C115 E113:H115 H120 A122:C124 E122:G124 H122:H125 A127:C129 E127:G129 H127:H130 A132:C136 E132:H136 A148:C149 E148:H149 A155:C156 E155:H156 A164:C165 E164:H165 A171:C172 E171:G172 H171:H173 A179:C180 E179:G180 H179:H322 A183:C184 E183:G184 H324:H393">
    <cfRule type="expression" dxfId="344" priority="4997">
      <formula>IF(ISBLANK($H$3),0,SEARCH($H$3,$B66))</formula>
    </cfRule>
  </conditionalFormatting>
  <conditionalFormatting sqref="A66:C66 E66:J66 A89:C89 E89:J89 A102:C104 E102:J104 A113:C115 E113:J115 H120 A122:C124 E122:G124 H122:H125 I122:J124 A127:C129 E127:G129 H127:H130 I127:J129 A132:C136 E132:J136 A148:C149 E148:J149 A155:C156 E155:J156 A164:C165 E164:J165 A171:C172 E171:G172 H171:H173 I171:J172 A179:C180 E179:G180 H179:H322 I179:J180 A183:C184 E183:G184 I183:J184 H324:H393">
    <cfRule type="expression" dxfId="343" priority="4998">
      <formula>IF(ISBLANK($H$3),0,SEARCH($H$3,$B66))</formula>
    </cfRule>
  </conditionalFormatting>
  <conditionalFormatting sqref="A66 E66 H66 A89 E89 H89 A102:A104 E102:E104 H102:H104 A113:A115 E113:E115 H113:H115 H120 A122:A124 E122:E124 H122:H125 A127:A129 E127:E129 H127:H130 A132:A136 E132:E136 H132:H136 A148:A149 E148:E149 H148:H149 A155:A156 E155:E156 H155:H156 A164:A165 E164:E165 H164:H165 A171:A172 E171:E172 H171:H173 A179:A180 E179:E180 H179:H322 A183:A184 E183:E184 H324:H393">
    <cfRule type="expression" dxfId="342" priority="4999">
      <formula>IF(ISBLANK($H$3),0,SEARCH($H$3,$B66))</formula>
    </cfRule>
  </conditionalFormatting>
  <conditionalFormatting sqref="H66 H89 H102:H104 H113:H115 H120 H122:H125 H127:H130 H132:H136 H148:H149 H155:H156 H164:H165 H171:H173 H179:H322 H324:H393">
    <cfRule type="expression" dxfId="341" priority="5000">
      <formula>IF(ISBLANK($H$3),0,SEARCH($H$3,$B66))</formula>
    </cfRule>
  </conditionalFormatting>
  <conditionalFormatting sqref="A66 C66 E66:H66 A89 C89 E89:H89 A102:A104 C102:C104 E102:H104 A113:A115 C113:C115 E113:H115 H120 A122:A124 C122:C124 E122:G124 H122:H125 A127:A129 C127:C129 E127:G129 H127:H130 A132:A136 C132:C136 E132:H136 A148:A149 C148:C149 E148:H149 A155:A156 C155:C156 E155:H156 A164:A165 C164:C165 E164:H165 A171:A172 C171:C172 E171:G172 H171:H173 A179:A180 C179:C180 E179:G180 H179:H322 A183:A184 C183:C184 E183:G184 H324:H393">
    <cfRule type="expression" dxfId="340" priority="5001">
      <formula>IF(ISBLANK($H$3),0,SEARCH($H$3,$B66))</formula>
    </cfRule>
  </conditionalFormatting>
  <conditionalFormatting sqref="A66 C66 E66:H66 A89 C89 E89:H89 A102:A104 C102:C104 E102:H104 A113:A115 C113:C115 E113:H115 H120 A122:A124 C122:C124 E122:G124 H122:H125 A127:A129 C127:C129 E127:G129 H127:H130 A132:A136 C132:C136 E132:H136 A148:A149 C148:C149 E148:H149 A155:A156 C155:C156 E155:H156 A164:A165 C164:C165 E164:H165 A171:A172 C171:C172 E171:G172 H171:H173 A179:A180 C179:C180 E179:G180 H179:H322 A183:A184 C183:C184 E183:G184 H324:H393">
    <cfRule type="expression" dxfId="339" priority="5002">
      <formula>IF(ISBLANK($H$3),0,SEARCH($H$3,$B66))</formula>
    </cfRule>
  </conditionalFormatting>
  <conditionalFormatting sqref="A66 C66 E66:H66 A89 C89 E89:H89 A102:A104 C102:C104 E102:H104 A113:A115 C113:C115 E113:H115 H120 A122:A124 C122:C124 E122:G124 H122:H125 A127:A129 C127:C129 E127:G129 H127:H130 A132:A136 C132:C136 E132:H136 A148:A149 C148:C149 E148:H149 A155:A156 C155:C156 E155:H156 A164:A165 C164:C165 E164:H165 A171:A172 C171:C172 E171:G172 H171:H173 A179:A180 C179:C180 E179:G180 H179:H322 A183:A184 C183:C184 E183:G184 H324:H393">
    <cfRule type="expression" dxfId="338" priority="5003">
      <formula>IF(ISBLANK($H$3),0,SEARCH($H$3,$B66))</formula>
    </cfRule>
  </conditionalFormatting>
  <conditionalFormatting sqref="H66 H89 H102:H104 H113:H115 H120 H122:H125 H127:H130 H132:H136 H148:H149 H155:H156 H164:H165 H171:H173 H179:H322 H324:H393">
    <cfRule type="expression" dxfId="337" priority="5004">
      <formula>IF(ISBLANK($H$3),0,SEARCH($H$3,$B66))</formula>
    </cfRule>
  </conditionalFormatting>
  <conditionalFormatting sqref="A64:C65 E64:H65 A88:C88 E88:H88 A94:C94 E94:H94 H96:H98 A101:C102 E101:H102 A112:C114 E112:H114 A121:C123 E121:H123 A127:C128 E127:H128 A132:C134 E132:H134 A136:C136 E136:H136 H139 A146:C148 E146:H148 A154:C155 E154:H155 A163:C164 E163:H164 A170:C171 E170:H171 A173:C173 E173:H173 A178:C179 E178:G179 H178:H322 A182:C183 E182:G183 A185:C309 E185:E322 F185:G309 E324:E393 H324:H393">
    <cfRule type="expression" dxfId="336" priority="5005">
      <formula>IF(ISBLANK($H$3),0,SEARCH($H$3,$B64))</formula>
    </cfRule>
  </conditionalFormatting>
  <conditionalFormatting sqref="A64:C65 E64:J65 A88:C88 E88:J88 A94:C94 E94:J94 H96:H98 A101:C102 E101:J102 A112:C114 E112:J114 A121:C123 E121:J123 A127:C128 E127:J128 A132:C134 E132:J134 A136:C136 E136:J136 H139 A146:C148 E146:J148 A154:C155 E154:J155 A163:C164 E163:J164 A170:C171 E170:J171 A173:C173 E173:J173 A178:C179 E178:G179 H178:H322 I178:J179 A182:C183 E182:G183 I182:J183 A185:C309 E185:E322 F185:G309 I185:J309 E324:E393 H324:H393">
    <cfRule type="expression" dxfId="335" priority="5006">
      <formula>IF(ISBLANK($H$3),0,SEARCH($H$3,$B64))</formula>
    </cfRule>
  </conditionalFormatting>
  <conditionalFormatting sqref="A64:A65 E64:E65 H64:H65 A88 E88 H88 A94 E94 H94 H96:H98 A101:A102 E101:E102 H101:H102 A112:A114 E112:E114 H112:H114 A121:A123 E121:E123 H121:H123 A127:A128 E127:E128 H127:H128 A132:A134 E132:E134 H132:H134 A136 E136 H136 H139 A146:A148 E146:E148 H146:H148 A154:A155 E154:E155 H154:H155 A163:A164 E163:E164 H163:H164 A170:A171 E170:E171 H170:H171 A173 E173 H173 A178:A179 E178:E179 H178:H322 A182:A183 E182:E183 A185:A309 E185:E322 E324:E393 H324:H393">
    <cfRule type="expression" dxfId="334" priority="5007">
      <formula>IF(ISBLANK($H$3),0,SEARCH($H$3,$B64))</formula>
    </cfRule>
  </conditionalFormatting>
  <conditionalFormatting sqref="H64:H65 H88 H94 H96:H98 H101:H102 H112:H114 H121:H123 H127:H128 H132:H134 H136 H139 H146:H148 H154:H155 H163:H164 H170:H171 H173 H178:H322 H324:H393">
    <cfRule type="expression" dxfId="333" priority="5008">
      <formula>IF(ISBLANK($H$3),0,SEARCH($H$3,$B64))</formula>
    </cfRule>
  </conditionalFormatting>
  <conditionalFormatting sqref="A64:A65 C64:C65 E64:H65 A88 C88 E88:H88 A94 C94 E94:H94 H96:H98 A101:A102 C101:C102 E101:H102 A112:A114 C112:C114 E112:H114 A121:A123 C121:C123 E121:H123 A127:A128 C127:C128 E127:H128 A132:A134 C132:C134 E132:H134 A136 C136 E136:H136 H139 A146:A148 C146:C148 E146:H148 A154:A155 C154:C155 E154:H155 A163:A164 C163:C164 E163:H164 A170:A171 C170:C171 E170:H171 A173 C173 E173:H173 A178:A179 C178:C179 E178:G179 H178:H322 A182:A183 C182:C183 E182:G183 A185:A309 C185:C309 E185:E322 F185:G309 E324:E393 H324:H393">
    <cfRule type="expression" dxfId="332" priority="5009">
      <formula>IF(ISBLANK($H$3),0,SEARCH($H$3,$B64))</formula>
    </cfRule>
  </conditionalFormatting>
  <conditionalFormatting sqref="A64:A65 C64:C65 E64:H65 A88 C88 E88:H88 A94 C94 E94:H94 H96:H98 A101:A102 C101:C102 E101:H102 A112:A114 C112:C114 E112:H114 A121:A123 C121:C123 E121:H123 A127:A128 C127:C128 E127:H128 A132:A134 C132:C134 E132:H134 A136 C136 E136:H136 H139 A146:A148 C146:C148 E146:H148 A154:A155 C154:C155 E154:H155 A163:A164 C163:C164 E163:H164 A170:A171 C170:C171 E170:H171 A173 C173 E173:H173 A178:A179 C178:C179 E178:G179 H178:H322 A182:A183 C182:C183 E182:G183 A185:A309 C185:C309 E185:E322 F185:G309 E324:E393 H324:H393">
    <cfRule type="expression" dxfId="331" priority="5010">
      <formula>IF(ISBLANK($H$3),0,SEARCH($H$3,$B64))</formula>
    </cfRule>
  </conditionalFormatting>
  <conditionalFormatting sqref="A64:A65 C64:C65 E64:H65 A88 C88 E88:H88 A94 C94 E94:H94 H96:H98 A101:A102 C101:C102 E101:H102 A112:A114 C112:C114 E112:H114 A121:A123 C121:C123 E121:H123 A127:A128 C127:C128 E127:H128 A132:A134 C132:C134 E132:H134 A136 C136 E136:H136 H139 A146:A148 C146:C148 E146:H148 A154:A155 C154:C155 E154:H155 A163:A164 C163:C164 E163:H164 A170:A171 C170:C171 E170:H171 A173 C173 E173:H173 A178:A179 C178:C179 E178:G179 H178:H322 A182:A183 C182:C183 E182:G183 A185:A309 C185:C309 E185:E322 F185:G309 E324:E393 H324:H393">
    <cfRule type="expression" dxfId="330" priority="5011">
      <formula>IF(ISBLANK($H$3),0,SEARCH($H$3,$B64))</formula>
    </cfRule>
  </conditionalFormatting>
  <conditionalFormatting sqref="H64:H65 H88 H94 H96:H98 H101:H102 H112:H114 H121:H123 H127:H128 H132:H134 H136 H139 H146:H148 H154:H155 H163:H164 H170:H171 H173 H178:H322 H324:H393">
    <cfRule type="expression" dxfId="329" priority="5012">
      <formula>IF(ISBLANK($H$3),0,SEARCH($H$3,$B64))</formula>
    </cfRule>
  </conditionalFormatting>
  <conditionalFormatting sqref="A63:C63 E63:H63 A87:C87 E87:H87 A100:C101 E100:H101 A111:C114 E111:H114 A120:C122 E120:G122 H120:H123 A127:C127 E127:H127 A132:C133 E132:H133 H139 A142:C143 E142:H143 A145:C147 E145:H147 A151:C151 E151:H151 A153:C154 E153:H154 A162:C163 E162:H163 A169:C170 E169:H170 A173:C173 E173:H173 A176:C178 E176:H178 A182:C182 E182:H182 A185:C309 E185:E322 F185:G309 H185:H322 E324:E393 H324:H393">
    <cfRule type="expression" dxfId="328" priority="5013">
      <formula>IF(ISBLANK($H$3),0,SEARCH($H$3,$B63))</formula>
    </cfRule>
  </conditionalFormatting>
  <conditionalFormatting sqref="A63:C63 E63:J63 A87:C87 E87:J87 A100:C101 E100:J101 A111:C114 E111:J114 A120:C122 E120:G122 H120:H123 I120:J122 A127:C127 E127:J127 A132:C133 E132:J133 H139 A142:C143 E142:J143 A145:C147 E145:J147 A151:C151 E151:J151 A153:C154 E153:J154 A162:C163 E162:J163 A169:C170 E169:J170 A173:C173 E173:J173 A176:C178 E176:J178 A182:C182 E182:J182 A185:C309 E185:E322 F185:G309 H185:H322 I185:J309 E324:E393 H324:H393">
    <cfRule type="expression" dxfId="327" priority="5014">
      <formula>IF(ISBLANK($H$3),0,SEARCH($H$3,$B63))</formula>
    </cfRule>
  </conditionalFormatting>
  <conditionalFormatting sqref="A63 A87 A100:A101 A111:A114 A120:A122 A127 A132:A133 A142:A143 A145:A147 A151 A153:A154 A162:A163 A169:A170 A173 A176:A178 A182 A185:A309">
    <cfRule type="expression" dxfId="326" priority="5015">
      <formula>IF(ISBLANK($H$3),0,SEARCH($H$3,$B63))</formula>
    </cfRule>
  </conditionalFormatting>
  <conditionalFormatting sqref="A63 E63 H63 A87 E87 H87 A100:A101 E100:E101 H100:H101 A111:A114 E111:E114 H111:H114 A120:A122 E120:E122 H120:H123 A127 E127 H127 A132:A133 E132:E133 H132:H133 H139 A142:A143 E142:E143 H142:H143 A145:A147 E145:E147 H145:H147 A151 E151 H151 A153:A154 E153:E154 H153:H154 A162:A163 E162:E163 H162:H163 A169:A170 E169:E170 H169:H170 A173 E173 H173 A176:A178 E176:E178 H176:H178 A182 E182 H182 A185:A309 E185:E322 H185:H322 E324:E393 H324:H393">
    <cfRule type="expression" dxfId="325" priority="5016">
      <formula>IF(ISBLANK($H$3),0,SEARCH($H$3,$B63))</formula>
    </cfRule>
  </conditionalFormatting>
  <conditionalFormatting sqref="H63 H87 H100:H101 H111:H114 H120:H123 H127 H132:H133 H139 H142:H143 H145:H147 H151 H153:H154 H162:H163 H169:H170 H173 H176:H178 H182 H185:H322 H324:H393">
    <cfRule type="expression" dxfId="324" priority="5017">
      <formula>IF(ISBLANK($H$3),0,SEARCH($H$3,$B63))</formula>
    </cfRule>
  </conditionalFormatting>
  <conditionalFormatting sqref="A63 C63 E63:H63 A87 C87 E87:H87 A100:A101 C100:C101 E100:H101 A111:A114 C111:C114 E111:H114 A120:A122 C120:C122 E120:G122 H120:H123 A127 C127 E127:H127 A132:A133 C132:C133 E132:H133 H139 A142:A143 C142:C143 E142:H143 A145:A147 C145:C147 E145:H147 A151 C151 E151:H151 A153:A154 C153:C154 E153:H154 A162:A163 C162:C163 E162:H163 A169:A170 C169:C170 E169:H170 A173 C173 E173:H173 A176:A178 C176:C178 E176:H178 A182 C182 E182:H182 A185:A309 C185:C309 E185:E322 F185:G309 H185:H322 E324:E393 H324:H393">
    <cfRule type="expression" dxfId="323" priority="5018">
      <formula>IF(ISBLANK($H$3),0,SEARCH($H$3,$B63))</formula>
    </cfRule>
  </conditionalFormatting>
  <conditionalFormatting sqref="A63 C63 E63:H63 A87 C87 E87:H87 A100:A101 C100:C101 E100:H101 A111:A114 C111:C114 E111:H114 A120:A122 C120:C122 E120:G122 H120:H123 A127 C127 E127:H127 A132:A133 C132:C133 E132:H133 H139 A142:A143 C142:C143 E142:H143 A145:A147 C145:C147 E145:H147 A151 C151 E151:H151 A153:A154 C153:C154 E153:H154 A162:A163 C162:C163 E162:H163 A169:A170 C169:C170 E169:H170 A173 C173 E173:H173 A176:A178 C176:C178 E176:H178 A182 C182 E182:H182 A185:A309 C185:C309 E185:E322 F185:G309 H185:H322 E324:E393 H324:H393">
    <cfRule type="expression" dxfId="322" priority="5019">
      <formula>IF(ISBLANK($H$3),0,SEARCH($H$3,$B63))</formula>
    </cfRule>
  </conditionalFormatting>
  <conditionalFormatting sqref="A63 A87 A100:A101 A111:A114 A120:A122 A127 A132:A133 A142:A143 A145:A147 A151 A153:A154 A162:A163 A169:A170 A173 A176:A178 A182 A185:A309">
    <cfRule type="expression" dxfId="321" priority="5020">
      <formula>IF(ISBLANK($H$3),0,SEARCH($H$3,$B63))</formula>
    </cfRule>
  </conditionalFormatting>
  <conditionalFormatting sqref="A63 E63 H63 A87 E87 H87 A100:A101 E100:E101 H100:H101 A111:A114 E111:E114 H111:H114 A120:A122 E120:E122 H120:H123 A127 E127 H127 A132:A133 E132:E133 H132:H133 H139 A142:A143 E142:E143 H142:H143 A145:A147 E145:E147 H145:H147 A151 E151 H151 A153:A154 E153:E154 H153:H154 A162:A163 E162:E163 H162:H163 A169:A170 E169:E170 H169:H170 A173 E173 H173 A176:A178 E176:E178 H176:H178 A182 E182 H182 A185:A309 E185:E322 H185:H322 E324:E393 H324:H393">
    <cfRule type="expression" dxfId="320" priority="5021">
      <formula>IF(ISBLANK($H$3),0,SEARCH($H$3,$B63))</formula>
    </cfRule>
  </conditionalFormatting>
  <conditionalFormatting sqref="H63 H87 H100:H101 H111:H114 H120:H123 H127 H132:H133 H139 H142:H143 H145:H147 H151 H153:H154 H162:H163 H169:H170 H173 H176:H178 H182 H185:H322 H324:H393">
    <cfRule type="expression" dxfId="319" priority="5022">
      <formula>IF(ISBLANK($H$3),0,SEARCH($H$3,$B63))</formula>
    </cfRule>
  </conditionalFormatting>
  <conditionalFormatting sqref="A62:C62 E62:H62 A71:C71 E71:H71 A85:C85 E85:H85 A94:C99 E94:H99 A108:C110 E108:H110 A113:C113 E113:H113 A119:C120 E119:H120 A123:C131 E123:H131 A141:C146 E141:H146 A150:C152 E150:H152 A162:C162 E162:H162 A166:C168 E166:H168 A175:C176 E175:H176">
    <cfRule type="expression" dxfId="318" priority="5023">
      <formula>IF(ISBLANK($H$3),0,SEARCH($H$3,$B62))</formula>
    </cfRule>
  </conditionalFormatting>
  <conditionalFormatting sqref="A62:C62 E62:J62 A71:C71 E71:J71 A85:C85 E85:J85 A94:C99 E94:J99 A108:C110 E108:J110 A113:C113 E113:J113 A119:C120 E119:J120 A123:C131 E123:J131 A141:C146 E141:J146 A150:C152 E150:J152 A162:C162 E162:J162 A166:C168 E166:J168 A175:C176 E175:J176">
    <cfRule type="expression" dxfId="317" priority="5024">
      <formula>IF(ISBLANK($H$3),0,SEARCH($H$3,$B62))</formula>
    </cfRule>
  </conditionalFormatting>
  <conditionalFormatting sqref="A62 A71 A85 A94:A99 A108:A110 A113 A119:A120 A123:A131 A141:A146 A150:A152 A162 A166:A168 A175:A176">
    <cfRule type="expression" dxfId="316" priority="5025">
      <formula>IF(ISBLANK($H$3),0,SEARCH($H$3,$B62))</formula>
    </cfRule>
  </conditionalFormatting>
  <conditionalFormatting sqref="A62 C62 E62:H62 A71 C71 E71:H71 A85 C85 E85:H85 A94:A99 C94:C99 E94:H99 A108:A110 C108:C110 E108:H110 A113 C113 E113:H113 A119:A120 C119:C120 E119:H120 A123:A131 C123:C131 E123:H131 A141:A146 C141:C146 E141:H146 A150:A152 C150:C152 E150:H152 A162 C162 E162:H162 A166:A168 C166:C168 E166:H168 A175:A176 C175:C176 E175:H176">
    <cfRule type="expression" dxfId="315" priority="5026">
      <formula>IF(ISBLANK($H$3),0,SEARCH($H$3,$B62))</formula>
    </cfRule>
  </conditionalFormatting>
  <conditionalFormatting sqref="A62 C62 E62:H62 A71 C71 E71:H71 A85 C85 E85:H85 A94:A99 C94:C99 E94:H99 A108:A110 C108:C110 E108:H110 A113 C113 E113:H113 A119:A120 C119:C120 E119:H120 A123:A131 C123:C131 E123:H131 A141:A146 C141:C146 E141:H146 A150:A152 C150:C152 E150:H152 A162 C162 E162:H162 A166:A168 C166:C168 E166:H168 A175:A176 C175:C176 E175:H176">
    <cfRule type="expression" dxfId="314" priority="5027">
      <formula>IF(ISBLANK($H$3),0,SEARCH($H$3,$B62))</formula>
    </cfRule>
  </conditionalFormatting>
  <conditionalFormatting sqref="A62 E62:G62 A71 E71:G71 A85 E85:G85 A94:A99 E94:G99 A108:A110 E108:G110 A113 E113:G113 A119:A120 E119:G120 A123:A131 E123:G131 A141:A146 E141:G146 A150:A152 E150:G152 A162 E162:G162 A166:A168 E166:G168 A175:A176 E175:G176">
    <cfRule type="expression" dxfId="313" priority="5028">
      <formula>IF(ISBLANK($H$3),0,SEARCH($H$3,$B62))</formula>
    </cfRule>
  </conditionalFormatting>
  <conditionalFormatting sqref="A62 A71 A85 A94:A99 A108:A110 A113 A119:A120 A123:A131 A141:A146 A150:A152 A162 A166:A168 A175:A176">
    <cfRule type="expression" dxfId="312" priority="5029">
      <formula>IF(ISBLANK($H$3),0,SEARCH($H$3,$B62))</formula>
    </cfRule>
  </conditionalFormatting>
  <conditionalFormatting sqref="A62 C62 E62:H62 A71 C71 E71:H71 A85 C85 E85:H85 A94:A99 C94:C99 E94:H99 A108:A110 C108:C110 E108:H110 A113 C113 E113:H113 A119:A120 C119:C120 E119:H120 A123:A131 C123:C131 E123:H131 A141:A146 C141:C146 E141:H146 A150:A152 C150:C152 E150:H152 A162 C162 E162:H162 A166:A168 C166:C168 E166:H168 A175:A176 C175:C176 E175:H176">
    <cfRule type="expression" dxfId="311" priority="5030">
      <formula>IF(ISBLANK($H$3),0,SEARCH($H$3,$B62))</formula>
    </cfRule>
  </conditionalFormatting>
  <conditionalFormatting sqref="A60:C61 E60:H61 H64 A69:C70 E69:H70 H75 A81:C84 E81:H84 A92:C95 E92:H95 H104 A106:C109 E106:H109 A113:C113 E113:H113 A117:C120 E117:H120 H122:H131 A123:C131 E123:G131 A136:C136 E136:H136 A138:C146 E138:H146 A149:C152 E149:H152 A158:C162 E158:H162 A165:C168 E165:H168 A175:C176 E175:H176">
    <cfRule type="expression" dxfId="310" priority="5031">
      <formula>IF(ISBLANK($H$3),0,SEARCH($H$3,$B60))</formula>
    </cfRule>
  </conditionalFormatting>
  <conditionalFormatting sqref="A60:C61 E60:J61 H64 A69:C70 E69:J70 H75 A81:C84 E81:J84 A92:C95 E92:J95 H104 A106:C109 E106:J109 A113:C113 E113:J113 A117:C120 E117:J120 H122:H131 A123:C131 E123:G131 I123:J131 A136:C136 E136:J136 A138:C146 E138:J146 A149:C152 E149:J152 A158:C162 E158:J162 A165:C168 E165:J168 A175:C176 E175:J176">
    <cfRule type="expression" dxfId="309" priority="5032">
      <formula>IF(ISBLANK($H$3),0,SEARCH($H$3,$B60))</formula>
    </cfRule>
  </conditionalFormatting>
  <conditionalFormatting sqref="A60:A61 E60:E61 F60:G60 H60:H61 H64 A69:A70 E69:E70 F69:G69 H69:H70 H75 A81:A84 E81:E84 F81:G82 H81:H84 A92:A95 E92:E95 F92:G93 H92:H95 H104 A106:A109 E106:E109 F106:G108 H106:H109 A113 E113 H113 A117:A120 E117:E120 F117:G119 H117:H120 H122:H131 A123:A131 E123:G131 A136 E136:H136 A138:A146 E138:E146 F138:G141 H138:H146 F144:G144 A149:A152 E149:H152 A158:A162 E158:E162 F158:G161 H158:H162 A165:A168 E165:H168 A175:A176 E175:H176">
    <cfRule type="expression" dxfId="308" priority="5033">
      <formula>IF(ISBLANK($H$3),0,SEARCH($H$3,$B60))</formula>
    </cfRule>
  </conditionalFormatting>
  <conditionalFormatting sqref="H60:H61 A61 H64 H69:H70 A70 H75 H81:H84 A83:A84 H92:H95 A93:A95 H104 H106:H109 A107:A109 A113 H113 H117:H120 A118:A120 H122:H131 A123:A131 H136 H138:H146 A139:A146 A149:A152 H149:H152 A158 H158:H162 A162 A165:A168 H165:H168 A175:A176 H175:H176">
    <cfRule type="expression" dxfId="307" priority="5034">
      <formula>IF(ISBLANK($H$3),0,SEARCH($H$3,$B60))</formula>
    </cfRule>
  </conditionalFormatting>
  <conditionalFormatting sqref="A60:A61 C60:C61 E60:H61 H64 A69:A70 C69:C70 E69:H70 H75 A81:A84 C81:C84 E81:H84 A92:A95 C92:C95 E92:H95 H104 A106:A109 C106:C109 E106:H109 A113 C113 E113:H113 A117:A120 C117:C120 E117:H120 H122:H131 A123:A131 C123:C131 E123:G131 A136 C136 E136:H136 A138:A146 C138:C146 E138:H146 A149:A152 C149:C152 E149:H152 A158:A162 C158:C162 E158:H162 A165:A168 C165:C168 E165:H168 A175:A176 C175:C176 E175:H176">
    <cfRule type="expression" dxfId="306" priority="5035">
      <formula>IF(ISBLANK($H$3),0,SEARCH($H$3,$B60))</formula>
    </cfRule>
  </conditionalFormatting>
  <conditionalFormatting sqref="A60:A61 C60:C61 E60:H61 H64 A69:A70 C69:C70 E69:H70 H75 A81:A84 C81:C84 E81:H84 A92:A95 C92:C95 E92:H95 H104 A106:A109 C106:C109 E106:H109 A113 C113 E113:H113 A117:A120 C117:C120 E117:H120 H122:H131 A123:A131 C123:C131 E123:G131 A136 C136 E136:H136 A138:A146 C138:C146 E138:H146 A149:A152 C149:C152 E149:H152 A158:A162 C158:C162 E158:H162 A165:A168 C165:C168 E165:H168 A175:A176 C175:C176 E175:H176">
    <cfRule type="expression" dxfId="305" priority="5036">
      <formula>IF(ISBLANK($H$3),0,SEARCH($H$3,$B60))</formula>
    </cfRule>
  </conditionalFormatting>
  <conditionalFormatting sqref="A60:A61 E60:E61 F60:G60 H60:H61 H64 A69:A70 E69:E70 F69:G69 H69:H70 H75 A81:A84 E81:E84 F81:G82 H81:H84 A92:A95 E92:E95 F92:G93 H92:H95 H104 A106:A109 E106:E109 F106:G108 H106:H109 A113 E113 H113 A117:A120 E117:E120 F117:G119 H117:H120 H122:H131 A123:A131 E123:G131 A136 E136:H136 A138:A146 E138:E146 F138:G141 H138:H146 F144:G144 A149:A152 E149:H152 A158:A162 E158:E162 F158:G161 H158:H162 A165:A168 E165:H168 A175:A176 E175:H176">
    <cfRule type="expression" dxfId="304" priority="5037">
      <formula>IF(ISBLANK($H$3),0,SEARCH($H$3,$B60))</formula>
    </cfRule>
  </conditionalFormatting>
  <conditionalFormatting sqref="H60:H61 A61 H64 H69:H70 A70 H75 H81:H84 A83:A84 H92:H95 A93:A95 H104 H106:H109 A107:A109 A113 H113 H117:H120 A118:A120 H122:H131 A123:A131 H136 H138:H146 A139:A146 A149:A152 H149:H152 A158 H158:H162 A162 A165:A168 H165:H168 A175:A176 H175:H176">
    <cfRule type="expression" dxfId="303" priority="5038">
      <formula>IF(ISBLANK($H$3),0,SEARCH($H$3,$B60))</formula>
    </cfRule>
  </conditionalFormatting>
  <conditionalFormatting sqref="A59:C59 E59:H59 A68:C68 E68:H68 A80:C80 E80:H80 A83:C83 E83:H83 A91:C92 E91:H92 A96:C98 E96:H98 A104:C107 E104:H107 A116:C118 E116:H118 H121:H131 A124:C131 E124:G131 A135:C140 E135:H140 A149:C152 E149:H152 A157:C161 E157:H161 A165:C168 E165:H168 A173:C176 E173:H176 A181:C181 E181:H181">
    <cfRule type="expression" dxfId="302" priority="5039">
      <formula>IF(ISBLANK($H$3),0,SEARCH($H$3,$B59))</formula>
    </cfRule>
  </conditionalFormatting>
  <conditionalFormatting sqref="A59:C59 E59:J59 A68:C68 E68:J68 A80:C80 E80:J80 A83:C83 E83:J83 A91:C92 E91:J92 A96:C98 E96:J98 A104:C107 E104:J107 A116:C118 E116:J118 H121:H131 A124:C131 E124:G131 I124:J131 A135:C140 E135:J140 A149:C152 E149:J152 A157:C161 E157:J161 A165:C168 E165:J168 A173:C176 E173:J176 A181:C181 E181:J181">
    <cfRule type="expression" dxfId="301" priority="5040">
      <formula>IF(ISBLANK($H$3),0,SEARCH($H$3,$B59))</formula>
    </cfRule>
  </conditionalFormatting>
  <conditionalFormatting sqref="A59 A68 A80 A83 A91:A92 A96:A98 A104:A107 A116:A118 A124:A131 A135:A140 A149:A152 A157:A161 A165:A168 A173:A176 A181">
    <cfRule type="expression" dxfId="300" priority="5041">
      <formula>IF(ISBLANK($H$3),0,SEARCH($H$3,$B59))</formula>
    </cfRule>
  </conditionalFormatting>
  <conditionalFormatting sqref="A59 C59 E59:H59 A68 C68 E68:H68 A80 C80 E80:H80 A83 C83 E83:H83 A91:A92 C91:C92 E91:H92 A96:A98 C96:C98 E96:H98 A104:A107 C104:C107 E104:H107 A116:A118 C116:C118 E116:H118 H121:H131 A124:A131 C124:C131 E124:G131 A135:A140 C135:C140 E135:H140 A149:A152 C149:C152 E149:H152 A157:A161 C157:C161 E157:H161 A165:A168 C165:C168 E165:H168 A173:A176 C173:C176 E173:H176 A181 C181 E181:H181">
    <cfRule type="expression" dxfId="299" priority="5042">
      <formula>IF(ISBLANK($H$3),0,SEARCH($H$3,$B59))</formula>
    </cfRule>
  </conditionalFormatting>
  <conditionalFormatting sqref="H59 H68 H80 H83 H91:H92 H96:H98 H104:H107 H116:H118 H121:H131 H135:H140 H149:H152 H157:H161 H165:H168 H173:H176 H181">
    <cfRule type="expression" dxfId="298" priority="5043">
      <formula>IF(ISBLANK($H$3),0,SEARCH($H$3,$B59))</formula>
    </cfRule>
  </conditionalFormatting>
  <conditionalFormatting sqref="A59 C59 E59:H59 A68 C68 E68:H68 A80 C80 E80:H80 A83 C83 E83:H83 A91:A92 C91:C92 E91:H92 A96:A98 C96:C98 E96:H98 A104:A107 C104:C107 E104:H107 A116:A118 C116:C118 E116:H118 H121:H131 A124:A131 C124:C131 E124:G131 A135:A140 C135:C140 E135:H140 A149:A152 C149:C152 E149:H152 A157:A161 C157:C161 E157:H161 A165:A168 C165:C168 E165:H168 A173:A176 C173:C176 E173:H176 A181 C181 E181:H181">
    <cfRule type="expression" dxfId="297" priority="5044">
      <formula>IF(ISBLANK($H$3),0,SEARCH($H$3,$B59))</formula>
    </cfRule>
  </conditionalFormatting>
  <conditionalFormatting sqref="A59 C59 E59:H59 A68 C68 E68:H68 A80 C80 E80:H80 A83 C83 E83:H83 A91:A92 C91:C92 E91:H92 A96:A98 C96:C98 E96:H98 A104:A107 C104:C107 E104:H107 A116:A118 C116:C118 E116:H118 H121:H131 A124:A131 C124:C131 E124:G131 A135:A140 C135:C140 E135:H140 A149:A152 C149:C152 E149:H152 A157:A161 C157:C161 E157:H161 A165:A168 C165:C168 E165:H168 A173:A176 C173:C176 E173:H176 A181 C181 E181:H181">
    <cfRule type="expression" dxfId="296" priority="5045">
      <formula>IF(ISBLANK($H$3),0,SEARCH($H$3,$B59))</formula>
    </cfRule>
  </conditionalFormatting>
  <conditionalFormatting sqref="A59 A68 A80 A83 A91:A92 A96:A98 A104:A107 A116:A118 A124:A131 A135:A140 A149:A152 A157:A161 A165:A168 A173:A176 A181">
    <cfRule type="expression" dxfId="295" priority="5046">
      <formula>IF(ISBLANK($H$3),0,SEARCH($H$3,$B59))</formula>
    </cfRule>
  </conditionalFormatting>
  <conditionalFormatting sqref="A59 C59 E59:H59 A68 C68 E68:H68 A80 C80 E80:H80 A83 C83 E83:H83 A91:A92 C91:C92 E91:H92 A96:A98 C96:C98 E96:H98 A104:A107 C104:C107 E104:H107 A116:A118 C116:C118 E116:H118 H121:H131 A124:A131 C124:C131 E124:G131 A135:A140 C135:C140 E135:H140 A149:A152 C149:C152 E149:H152 A157:A161 C157:C161 E157:H161 A165:A168 C165:C168 E165:H168 A173:A176 C173:C176 E173:H176 A181 C181 E181:H181">
    <cfRule type="expression" dxfId="294" priority="5047">
      <formula>IF(ISBLANK($H$3),0,SEARCH($H$3,$B59))</formula>
    </cfRule>
  </conditionalFormatting>
  <conditionalFormatting sqref="H59 H68 H80 H83 H91:H92 H96:H98 H104:H107 H116:H118 H121:H131 H135:H140 H149:H152 H157:H161 H165:H168 H173:H176 H181">
    <cfRule type="expression" dxfId="293" priority="5048">
      <formula>IF(ISBLANK($H$3),0,SEARCH($H$3,$B59))</formula>
    </cfRule>
  </conditionalFormatting>
  <conditionalFormatting sqref="A58:C58 E58:H58 A67:C67 E67:H67 A79:C79 E79:H79 A90:C91 E90:H91 H94 A96:C98 E96:H98 A103:C106 E103:H106 H113:H117 A115:C117 E115:G117 H120:H122 A124:C126 E124:G126 H124:H127 A129:C131 E129:G131 H129:H132 A134:C139 E134:H139 A149:C151 E149:H151 A156:C157 E156:H157 A159:C161 E159:H161 A165:C167 E165:H167 A172:C175 E172:G175 H172:H176 A180:C181 E180:H181 A184:C184 E184:H184">
    <cfRule type="expression" dxfId="292" priority="5049">
      <formula>IF(ISBLANK($H$3),0,SEARCH($H$3,$B58))</formula>
    </cfRule>
  </conditionalFormatting>
  <conditionalFormatting sqref="A58:C58 E58:J58 A67:C67 E67:J67 A79:C79 E79:J79 A90:C91 E90:J91 H94 A96:C98 E96:J98 A103:C106 E103:J106 H113:H117 A115:C117 E115:G117 I115:J117 H120:H122 A124:C126 E124:G126 H124:H127 I124:J126 A129:C131 E129:G131 H129:H132 I129:J131 A134:C139 E134:J139 A149:C151 E149:J151 A156:C157 E156:J157 A159:C161 E159:J161 A165:C167 E165:J167 A172:C175 E172:G175 H172:H176 I172:J175 A180:C181 E180:J181 A184:C184 E184:J184">
    <cfRule type="expression" dxfId="291" priority="5050">
      <formula>IF(ISBLANK($H$3),0,SEARCH($H$3,$B58))</formula>
    </cfRule>
  </conditionalFormatting>
  <conditionalFormatting sqref="A58 C58 E58:H58 A67 C67 E67:H67 A79 C79 E79:H79 A90:A91 C90:C91 E90:H91 H94 A96:A98 C96:C98 E96:H98 A103:A106 C103:C106 E103:H106 H113:H117 A115:A117 C115:C117 E115:G117 H120:H122 A124:A126 C124:C126 E124:G126 H124:H127 A129:A131 C129:C131 E129:G131 H129:H132 A134:A139 C134:C139 E134:H139 A149:A151 C149:C151 E149:H151 A156:A157 C156:C157 E156:H157 A159:A161 C159:C161 E159:H161 A165:A167 C165:C167 E165:H167 A172:A175 C172:C175 E172:G175 H172:H176 A180:A181 C180:C181 E180:H181 A184 C184 E184:H184">
    <cfRule type="expression" dxfId="290" priority="5051">
      <formula>IF(ISBLANK($H$3),0,SEARCH($H$3,$B58))</formula>
    </cfRule>
  </conditionalFormatting>
  <conditionalFormatting sqref="H58 H67 H79 H90:H91 H94 H96:H98 H103:H106 H113:H117 H120:H122 H124:H127 H129:H132 H134:H139 H149:H151 H156:H157 H159:H161 H165:H167 H172:H176 H180:H181 H184">
    <cfRule type="expression" dxfId="289" priority="5052">
      <formula>IF(ISBLANK($H$3),0,SEARCH($H$3,$B58))</formula>
    </cfRule>
  </conditionalFormatting>
  <conditionalFormatting sqref="A58 C58 E58:H58 A67 C67 E67:H67 A79 C79 E79:H79 A90:A91 C90:C91 E90:H91 H94 A96:A98 C96:C98 E96:H98 A103:A106 C103:C106 E103:H106 H113:H117 A115:A117 C115:C117 E115:G117 H120:H122 A124:A126 C124:C126 E124:G126 H124:H127 A129:A131 C129:C131 E129:G131 H129:H132 A134:A139 C134:C139 E134:H139 A149:A151 C149:C151 E149:H151 A156:A157 C156:C157 E156:H157 A159:A161 C159:C161 E159:H161 A165:A167 C165:C167 E165:H167 A172:A175 C172:C175 E172:G175 H172:H176 A180:A181 C180:C181 E180:H181 A184 C184 E184:H184">
    <cfRule type="expression" dxfId="288" priority="5053">
      <formula>IF(ISBLANK($H$3),0,SEARCH($H$3,$B58))</formula>
    </cfRule>
  </conditionalFormatting>
  <conditionalFormatting sqref="A58 E58 H58 A67 E67 H67 A79 E79 H79 A90:A91 E90:E91 H90:H91 H94 A96:A98 E96:E98 H96:H98 A103:A106 E103:E106 H103:H106 H113:H117 A115:A117 E115:E117 H120:H122 A124:A126 E124:E126 H124:H127 A129:A131 E129:E131 H129:H132 A134:A139 E134:E139 H134:H139 A149:A151 E149:E151 H149:H151 A156:A157 E156:E157 H156:H157 A159:A161 E159:E161 H159:H161 A165:A167 E165:E167 H165:H167 A172:A175 E172:E175 H172:H176 A180:A181 E180:E181 H180:H181 A184 E184 H184">
    <cfRule type="expression" dxfId="287" priority="5054">
      <formula>IF(ISBLANK($H$3),0,SEARCH($H$3,$B58))</formula>
    </cfRule>
  </conditionalFormatting>
  <conditionalFormatting sqref="A58 C58 E58:H58 A67 C67 E67:H67 A79 C79 E79:H79 A90:A91 C90:C91 E90:H91 H94 A96:A98 C96:C98 E96:H98 A103:A106 C103:C106 E103:H106 H113:H117 A115:A117 C115:C117 E115:G117 H120:H122 A124:A126 C124:C126 E124:G126 H124:H127 A129:A131 C129:C131 E129:G131 H129:H132 A134:A139 C134:C139 E134:H139 A149:A151 C149:C151 E149:H151 A156:A157 C156:C157 E156:H157 A159:A161 C159:C161 E159:H161 A165:A167 C165:C167 E165:H167 A172:A175 C172:C175 E172:G175 H172:H176 A180:A181 C180:C181 E180:H181 A184 C184 E184:H184">
    <cfRule type="expression" dxfId="286" priority="5055">
      <formula>IF(ISBLANK($H$3),0,SEARCH($H$3,$B58))</formula>
    </cfRule>
  </conditionalFormatting>
  <conditionalFormatting sqref="H58 H67 H79 H90:H91 H94 H96:H98 H103:H106 H113:H117 H120:H122 H124:H127 H129:H132 H134:H139 H149:H151 H156:H157 H159:H161 H165:H167 H172:H176 H180:H181 H184">
    <cfRule type="expression" dxfId="285" priority="5056">
      <formula>IF(ISBLANK($H$3),0,SEARCH($H$3,$B58))</formula>
    </cfRule>
  </conditionalFormatting>
  <conditionalFormatting sqref="A53:C57 E53:H57 A64:C64 E64:H64 A66:C66 E66:H66 A78:C78 E78:H78 H81 A89:C90 E89:H90 H94 A102:C105 E102:H105 A113:C116 E113:H116 H120:H130 A122:C125 E122:G125 A127:C130 E127:G130 A132:C137 E132:H137 A148:C150 E148:H150 A155:C157 E155:H157 A164:C166 E164:H166 A171:C174 E171:H174 A179:C181 E179:G181 H179:H322 A183:C184 E183:G184 H324:H393">
    <cfRule type="expression" dxfId="284" priority="5057">
      <formula>IF(ISBLANK($H$3),0,SEARCH($H$3,$B53))</formula>
    </cfRule>
  </conditionalFormatting>
  <conditionalFormatting sqref="A53:C57 E53:J57 A64:C64 E64:J64 A66:C66 E66:J66 A78:C78 E78:J78 H81 A89:C90 E89:J90 H94 A102:C105 E102:J105 A113:C116 E113:J116 H120:H130 A122:C125 E122:G125 I122:J125 A127:C130 E127:G130 I127:J130 A132:C137 E132:J137 A148:C150 E148:J150 A155:C157 E155:J157 A164:C166 E164:J166 A171:C174 E171:J174 A179:C181 E179:G181 H179:H322 I179:J181 A183:C184 E183:G184 I183:J184 H324:H393">
    <cfRule type="expression" dxfId="283" priority="5058">
      <formula>IF(ISBLANK($H$3),0,SEARCH($H$3,$B53))</formula>
    </cfRule>
  </conditionalFormatting>
  <conditionalFormatting sqref="A53:A57 A64 A66 A78 A89:A90 A102:A105 A113:A116 A122:A125 A127:A130 A132:A137 A148:A150 A155:A157 A164:A166 A171:A174 A179:A181 A183:A184">
    <cfRule type="expression" dxfId="282" priority="5059">
      <formula>IF(ISBLANK($H$3),0,SEARCH($H$3,$B53))</formula>
    </cfRule>
  </conditionalFormatting>
  <conditionalFormatting sqref="A53:A57 C53:C57 E53:H57 A64 C64 E64:H64 A66 C66 E66:H66 A78 C78 E78:H78 H81 A89:A90 C89:C90 E89:H90 H94 A102:A105 C102:C105 E102:H105 A113:A116 C113:C116 E113:H116 H120:H130 A122:A125 C122:C125 E122:G125 A127:A130 C127:C130 E127:G130 A132:A137 C132:C137 E132:H137 A148:A150 C148:C150 E148:H150 A155:A157 C155:C157 E155:H157 A164:A166 C164:C166 E164:H166 A171:A174 C171:C174 E171:H174 A179:A181 C179:C181 E179:G181 H179:H322 A183:A184 C183:C184 E183:G184 H324:H393">
    <cfRule type="expression" dxfId="281" priority="5060">
      <formula>IF(ISBLANK($H$3),0,SEARCH($H$3,$B53))</formula>
    </cfRule>
  </conditionalFormatting>
  <conditionalFormatting sqref="H53:H57 H64 H66 H78 H81 H89:H90 H94 H102:H105 H113:H116 H120:H130 H132:H137 H148:H150 H155:H157 H164:H166 H171:H174 H179:H322 H324:H393">
    <cfRule type="expression" dxfId="280" priority="5061">
      <formula>IF(ISBLANK($H$3),0,SEARCH($H$3,$B53))</formula>
    </cfRule>
  </conditionalFormatting>
  <conditionalFormatting sqref="A53:A57 C53:C57 E53:H57 A64 C64 E64:H64 A66 C66 E66:H66 A78 C78 E78:H78 H81 A89:A90 C89:C90 E89:H90 H94 A102:A105 C102:C105 E102:H105 A113:A116 C113:C116 E113:H116 H120:H130 A122:A125 C122:C125 E122:G125 A127:A130 C127:C130 E127:G130 A132:A137 C132:C137 E132:H137 A148:A150 C148:C150 E148:H150 A155:A157 C155:C157 E155:H157 A164:A166 C164:C166 E164:H166 A171:A174 C171:C174 E171:H174 A179:A181 C179:C181 E179:G181 H179:H322 A183:A184 C183:C184 E183:G184 H324:H393">
    <cfRule type="expression" dxfId="279" priority="5062">
      <formula>IF(ISBLANK($H$3),0,SEARCH($H$3,$B53))</formula>
    </cfRule>
  </conditionalFormatting>
  <conditionalFormatting sqref="A53:A57 E53:E57 H53:H57 A64 E64 H64 A66 E66 H66 A78 E78 H78 H81 A89:A90 E89:E90 H89:H90 H94 A102:A105 E102:E105 H102:H105 A113:A116 E113:E116 H113:H116 H120:H130 A122:A125 E122:E125 A127:A130 E127:E130 A132:A137 E132:E137 H132:H137 A148:A150 E148:E150 H148:H150 A155:A157 E155:E157 H155:H157 A164:A166 E164:E166 H164:H166 A171:A174 E171:E174 H171:H174 A179:A181 E179:E181 H179:H322 A183:A184 E183:E184 H324:H393">
    <cfRule type="expression" dxfId="278" priority="5063">
      <formula>IF(ISBLANK($H$3),0,SEARCH($H$3,$B53))</formula>
    </cfRule>
  </conditionalFormatting>
  <conditionalFormatting sqref="A53:A57 A64 A66 A78 A89:A90 A102:A105 A113:A116 A122:A125 A127:A130 A132:A137 A148:A150 A155:A157 A164:A166 A171:A174 A179:A181 A183:A184">
    <cfRule type="expression" dxfId="277" priority="5064">
      <formula>IF(ISBLANK($H$3),0,SEARCH($H$3,$B53))</formula>
    </cfRule>
  </conditionalFormatting>
  <conditionalFormatting sqref="A53:A57 C53:C57 E53:H57 A64 C64 E64:H64 A66 C66 E66:H66 A78 C78 E78:H78 H81 A89:A90 C89:C90 E89:H90 H94 A102:A105 C102:C105 E102:H105 A113:A116 C113:C116 E113:H116 H120:H130 A122:A125 C122:C125 E122:G125 A127:A130 C127:C130 E127:G130 A132:A137 C132:C137 E132:H137 A148:A150 C148:C150 E148:H150 A155:A157 C155:C157 E155:H157 A164:A166 C164:C166 E164:H166 A171:A174 C171:C174 E171:H174 A179:A181 C179:C181 E179:G181 H179:H322 A183:A184 C183:C184 E183:G184 H324:H393">
    <cfRule type="expression" dxfId="276" priority="5065">
      <formula>IF(ISBLANK($H$3),0,SEARCH($H$3,$B53))</formula>
    </cfRule>
  </conditionalFormatting>
  <conditionalFormatting sqref="H53:H57 H64 H66 H78 H81 H89:H90 H94 H102:H105 H113:H116 H120:H130 H132:H137 H148:H150 H155:H157 H164:H166 H171:H174 H179:H322 H324:H393">
    <cfRule type="expression" dxfId="275" priority="5066">
      <formula>IF(ISBLANK($H$3),0,SEARCH($H$3,$B53))</formula>
    </cfRule>
  </conditionalFormatting>
  <conditionalFormatting sqref="A52:C52 E52:H52 A64:C65 E64:H65 A77:C77 E77:H77 A88:C89 E88:H89 A94:C94 E94:H94 H96:H98 A101:C104 E101:H104 A112:C115 E112:H115 H120:H125 A121:C124 E121:G124 A127:C129 E127:G129 H127:H130 A132:C136 E132:H136 H139 A146:C149 E146:H149 A154:C156 E154:H156 A163:C165 E163:H165 A170:C173 E170:H173 A178:C180 E178:G180 H178:H322 A182:C309 E182:E322 F182:G309 E324:E393 H324:H393">
    <cfRule type="expression" dxfId="274" priority="5067">
      <formula>IF(ISBLANK($H$3),0,SEARCH($H$3,$B52))</formula>
    </cfRule>
  </conditionalFormatting>
  <conditionalFormatting sqref="A52:C52 E52:J52 A64:C65 E64:J65 A77:C77 E77:J77 A88:C89 E88:J89 A94:C94 E94:J94 H96:H98 A101:C104 E101:J104 A112:C115 E112:J115 H120:H125 A121:C124 E121:G124 I121:J124 A127:C129 E127:G129 H127:H130 I127:J129 A132:C136 E132:J136 H139 A146:C149 E146:J149 A154:C156 E154:J156 A163:C165 E163:J165 A170:C173 E170:J173 A178:C180 E178:G180 H178:H322 I178:J180 A182:C309 E182:E322 F182:G309 I182:J309 E324:E393 H324:H393">
    <cfRule type="expression" dxfId="273" priority="5068">
      <formula>IF(ISBLANK($H$3),0,SEARCH($H$3,$B52))</formula>
    </cfRule>
  </conditionalFormatting>
  <conditionalFormatting sqref="A52 C52 E52:H52 A64:A65 C64:C65 E64:H65 A77 C77 E77:H77 A88:A89 C88:C89 E88:H89 A94 C94 E94:H94 H96:H98 A101:A104 C101:C104 E101:H104 A112:A115 C112:C115 E112:H115 H120:H125 A121:A124 C121:C124 E121:G124 A127:A129 C127:C129 E127:G129 H127:H130 A132:A136 C132:C136 E132:H136 H139 A146:A149 C146:C149 E146:H149 A154:A156 C154:C156 E154:H156 A163:A165 C163:C165 E163:H165 A170:A173 C170:C173 E170:H173 A178:A180 C178:C180 E178:G180 H178:H322 A182:A309 C182:C309 E182:E322 F182:G309 E324:E393 H324:H393">
    <cfRule type="expression" dxfId="272" priority="5069">
      <formula>IF(ISBLANK($H$3),0,SEARCH($H$3,$B52))</formula>
    </cfRule>
  </conditionalFormatting>
  <conditionalFormatting sqref="A52 C52 E52:H52 A64:A65 C64:C65 E64:H65 A77 C77 E77:H77 A88:A89 C88:C89 E88:H89 A94 C94 E94:H94 H96:H98 A101:A104 C101:C104 E101:H104 A112:A115 C112:C115 E112:H115 H120:H125 A121:A124 C121:C124 E121:G124 A127:A129 C127:C129 E127:G129 H127:H130 A132:A136 C132:C136 E132:H136 H139 A146:A149 C146:C149 E146:H149 A154:A156 C154:C156 E154:H156 A163:A165 C163:C165 E163:H165 A170:A173 C170:C173 E170:H173 A178:A180 C178:C180 E178:G180 H178:H322 A182:A309 C182:C309 E182:E322 F182:G309 E324:E393 H324:H393">
    <cfRule type="expression" dxfId="271" priority="5070">
      <formula>IF(ISBLANK($H$3),0,SEARCH($H$3,$B52))</formula>
    </cfRule>
  </conditionalFormatting>
  <conditionalFormatting sqref="A52 C52 E52:H52 A64:A65 C64:C65 E64:H65 A77 C77 E77:H77 A88:A89 C88:C89 E88:H89 A94 C94 E94:H94 H96:H98 A101:A104 C101:C104 E101:H104 A112:A115 C112:C115 E112:H115 H120:H125 A121:A124 C121:C124 E121:G124 A127:A129 C127:C129 E127:G129 H127:H130 A132:A136 C132:C136 E132:H136 H139 A146:A149 C146:C149 E146:H149 A154:A156 C154:C156 E154:H156 A163:A165 C163:C165 E163:H165 A170:A173 C170:C173 E170:H173 A178:A180 C178:C180 E178:G180 H178:H322 A182:A309 C182:C309 E182:E322 F182:G309 E324:E393 H324:H393">
    <cfRule type="expression" dxfId="270" priority="5071">
      <formula>IF(ISBLANK($H$3),0,SEARCH($H$3,$B52))</formula>
    </cfRule>
  </conditionalFormatting>
  <conditionalFormatting sqref="A52 C52 E52:H52 A64:A65 C64:C65 E64:H65 A77 C77 E77:H77 A88:A89 C88:C89 E88:H89 A94 C94 E94:H94 H96:H98 A101:A104 C101:C104 E101:H104 A112:A115 C112:C115 E112:H115 H120:H125 A121:A124 C121:C124 E121:G124 A127:A129 C127:C129 E127:G129 H127:H130 A132:A136 C132:C136 E132:H136 H139 A146:A149 C146:C149 E146:H149 A154:A156 C154:C156 E154:H156 A163:A165 C163:C165 E163:H165 A170:A173 C170:C173 E170:H173 A178:A180 C178:C180 E178:G180 H178:H322 A182:A309 C182:C309 E182:E322 F182:G309 E324:E393 H324:H393">
    <cfRule type="expression" dxfId="269" priority="5072">
      <formula>IF(ISBLANK($H$3),0,SEARCH($H$3,$B52))</formula>
    </cfRule>
  </conditionalFormatting>
  <conditionalFormatting sqref="A51:C51 E51:H51 A63:C63 E63:H63 A75:C76 E75:H76 A87:C88 E87:H88 A94:C94 E94:H94 H96:H98 A100:C102 E100:H102 A111:C114 E111:H114 A120:C123 E120:H123 A127:C128 E127:H128 A132:C134 E132:H134 A136:C136 E136:H136 H139 A142:C143 E142:H143 A145:C148 E145:H148 A151:C151 E151:H151 A153:C155 E153:H155 A162:C164 E162:H164 A169:C171 E169:H171 A173:C173 E173:H173 A176:C179 E176:G179 H176:H322 A182:C183 E182:G183 A185:C309 E185:E322 F185:G309 E324:E393 H324:H393">
    <cfRule type="expression" dxfId="268" priority="5073">
      <formula>IF(ISBLANK($H$3),0,SEARCH($H$3,$B51))</formula>
    </cfRule>
  </conditionalFormatting>
  <conditionalFormatting sqref="A51:C51 E51:J51 A63:C63 E63:J63 A75:C76 E75:J76 A87:C88 E87:J88 A94:C94 E94:J94 H96:H98 A100:C102 E100:J102 A111:C114 E111:J114 A120:C123 E120:J123 A127:C128 E127:J128 A132:C134 E132:J134 A136:C136 E136:J136 H139 A142:C143 E142:J143 A145:C148 E145:J148 A151:C151 E151:J151 A153:C155 E153:J155 A162:C164 E162:J164 A169:C171 E169:J171 A173:C173 E173:J173 A176:C179 E176:G179 H176:H322 I176:J179 A182:C183 E182:G183 I182:J183 A185:C309 E185:E322 F185:G309 I185:J309 E324:E393 H324:H393">
    <cfRule type="expression" dxfId="267" priority="5074">
      <formula>IF(ISBLANK($H$3),0,SEARCH($H$3,$B51))</formula>
    </cfRule>
  </conditionalFormatting>
  <conditionalFormatting sqref="A51 C51 E51:H51 A63 C63 E63:H63 A75:A76 C75:C76 E75:H76 A87:A88 C87:C88 E87:H88 A94 C94 E94:H94 H96:H98 A100:A102 C100:C102 E100:H102 A111:A114 C111:C114 E111:H114 A120:A123 C120:C123 E120:H123 A127:A128 C127:C128 E127:H128 A132:A134 C132:C134 E132:H134 A136 C136 E136:H136 H139 A142:A143 C142:C143 E142:H143 A145:A148 C145:C148 E145:H148 A151 C151 E151:H151 A153:A155 C153:C155 E153:H155 A162:A164 C162:C164 E162:H164 A169:A171 C169:C171 E169:H171 A173 C173 E173:H173 A176:A179 C176:C179 E176:G179 H176:H322 A182:A183 C182:C183 E182:G183 A185:A309 C185:C309 E185:E322 F185:G309 E324:E393 H324:H393">
    <cfRule type="expression" dxfId="266" priority="5075">
      <formula>IF(ISBLANK($H$3),0,SEARCH($H$3,$B51))</formula>
    </cfRule>
  </conditionalFormatting>
  <conditionalFormatting sqref="A51 H51 A63 H63 A75:A76 H75:H76 A87:A88 H87:H88 A94 H94 H96:H98 A100:A102 H100:H102 A111:A114 H111:H114 A120:A123 H120:H123 A127:A128 H127:H128 A132:A134 H132:H134 A136 H136 H139 A142:A143 H142:H143 A145:A148 H145:H148 A151 H151 A153:A155 H153:H155 A162:A164 H162:H164 A169:A171 H169:H171 A173 H173 A176:A179 H176:H322 A182:A183 A185:A309 H324:H393">
    <cfRule type="expression" dxfId="265" priority="5076">
      <formula>IF(ISBLANK($H$3),0,SEARCH($H$3,$B51))</formula>
    </cfRule>
  </conditionalFormatting>
  <conditionalFormatting sqref="A51 C51 E51:H51 A63 C63 E63:H63 A75:A76 C75:C76 E75:H76 A87:A88 C87:C88 E87:H88 A94 C94 E94:H94 H96:H98 A100:A102 C100:C102 E100:H102 A111:A114 C111:C114 E111:H114 A120:A123 C120:C123 E120:H123 A127:A128 C127:C128 E127:H128 A132:A134 C132:C134 E132:H134 A136 C136 E136:H136 H139 A142:A143 C142:C143 E142:H143 A145:A148 C145:C148 E145:H148 A151 C151 E151:H151 A153:A155 C153:C155 E153:H155 A162:A164 C162:C164 E162:H164 A169:A171 C169:C171 E169:H171 A173 C173 E173:H173 A176:A179 C176:C179 E176:G179 H176:H322 A182:A183 C182:C183 E182:G183 A185:A309 C185:C309 E185:E322 F185:G309 E324:E393 H324:H393">
    <cfRule type="expression" dxfId="264" priority="5077">
      <formula>IF(ISBLANK($H$3),0,SEARCH($H$3,$B51))</formula>
    </cfRule>
  </conditionalFormatting>
  <conditionalFormatting sqref="A51 C51 E51:H51 A63 C63 E63:H63 A75:A76 C75:C76 E75:H76 A87:A88 C87:C88 E87:H88 A94 C94 E94:H94 H96:H98 A100:A102 C100:C102 E100:H102 A111:A114 C111:C114 E111:H114 A120:A123 C120:C123 E120:H123 A127:A128 C127:C128 E127:H128 A132:A134 C132:C134 E132:H134 A136 C136 E136:H136 H139 A142:A143 C142:C143 E142:H143 A145:A148 C145:C148 E145:H148 A151 C151 E151:H151 A153:A155 C153:C155 E153:H155 A162:A164 C162:C164 E162:H164 A169:A171 C169:C171 E169:H171 A173 C173 E173:H173 A176:A179 C176:C179 E176:G179 H176:H322 A182:A183 C182:C183 E182:G183 A185:A309 C185:C309 E185:E322 F185:G309 E324:E393 H324:H393">
    <cfRule type="expression" dxfId="263" priority="5078">
      <formula>IF(ISBLANK($H$3),0,SEARCH($H$3,$B51))</formula>
    </cfRule>
  </conditionalFormatting>
  <conditionalFormatting sqref="A51 C51 E51:H51 A63 C63 E63:H63 A75:A76 C75:C76 E75:H76 A87:A88 C87:C88 E87:H88 A94 C94 E94:H94 H96:H98 A100:A102 C100:C102 E100:H102 A111:A114 C111:C114 E111:H114 A120:A123 C120:C123 E120:H123 A127:A128 C127:C128 E127:H128 A132:A134 C132:C134 E132:H134 A136 C136 E136:H136 H139 A142:A143 C142:C143 E142:H143 A145:A148 C145:C148 E145:H148 A151 C151 E151:H151 A153:A155 C153:C155 E153:H155 A162:A164 C162:C164 E162:H164 A169:A171 C169:C171 E169:H171 A173 C173 E173:H173 A176:A179 C176:C179 E176:G179 H176:H322 A182:A183 C182:C183 E182:G183 A185:A309 C185:C309 E185:E322 F185:G309 E324:E393 H324:H393">
    <cfRule type="expression" dxfId="262" priority="5079">
      <formula>IF(ISBLANK($H$3),0,SEARCH($H$3,$B51))</formula>
    </cfRule>
  </conditionalFormatting>
  <conditionalFormatting sqref="A51 H51 A63 H63 A75:A76 H75:H76 A87:A88 H87:H88 A94 H94 H96:H98 A100:A102 H100:H102 A111:A114 H111:H114 A120:A123 H120:H123 A127:A128 H127:H128 A132:A134 H132:H134 A136 H136 H139 A142:A143 H142:H143 A145:A148 H145:H148 A151 H151 A153:A155 H153:H155 A162:A164 H162:H164 A169:A171 H169:H171 A173 H173 A176:A179 H176:H322 A182:A183 A185:A309 H324:H393">
    <cfRule type="expression" dxfId="261" priority="5080">
      <formula>IF(ISBLANK($H$3),0,SEARCH($H$3,$B51))</formula>
    </cfRule>
  </conditionalFormatting>
  <conditionalFormatting sqref="A50:C50 E50:H50 A74:C74 E74:H74 A81:C81 E81:H81 A87:C87 E87:H87 A100:C101 E100:H101 A111:C114 E111:H114 A120:C122 E120:G122 H120:H123 A127:C127 E127:H127 A132:C133 E132:H133 H139 A142:C143 E142:H143 A145:C147 E145:H147 A151:C151 E151:H151 A153:C154 E153:H154 A162:C163 E162:H163 A169:C170 E169:H170 A173:C173 E173:H173 A176:C178 E176:H178 A182:C182 E182:H182 A185:C309 E185:E322 F185:G309 H185:H322 E324:E393 H324:H393">
    <cfRule type="expression" dxfId="260" priority="5081">
      <formula>IF(ISBLANK($H$3),0,SEARCH($H$3,$B50))</formula>
    </cfRule>
  </conditionalFormatting>
  <conditionalFormatting sqref="A50:C50 E50:J50 A74:C74 E74:J74 A81:C81 E81:J81 A87:C87 E87:J87 A100:C101 E100:J101 A111:C114 E111:J114 A120:C122 E120:G122 H120:H123 I120:J122 A127:C127 E127:J127 A132:C133 E132:J133 H139 A142:C143 E142:J143 A145:C147 E145:J147 A151:C151 E151:J151 A153:C154 E153:J154 A162:C163 E162:J163 A169:C170 E169:J170 A173:C173 E173:J173 A176:C178 E176:J178 A182:C182 E182:J182 A185:C309 E185:E322 F185:G309 H185:H322 I185:J309 E324:E393 H324:H393">
    <cfRule type="expression" dxfId="259" priority="5082">
      <formula>IF(ISBLANK($H$3),0,SEARCH($H$3,$B50))</formula>
    </cfRule>
  </conditionalFormatting>
  <conditionalFormatting sqref="A50 C50 E50:H50 A74 C74 E74:H74 A81 C81 E81:H81 A87 C87 E87:H87 A100:A101 C100:C101 E100:H101 A111:A114 C111:C114 E111:H114 A120:A122 C120:C122 E120:G122 H120:H123 A127 C127 E127:H127 A132:A133 C132:C133 E132:H133 H139 A142:A143 C142:C143 E142:H143 A145:A147 C145:C147 E145:H147 A151 C151 E151:H151 A153:A154 C153:C154 E153:H154 A162:A163 C162:C163 E162:H163 A169:A170 C169:C170 E169:H170 A173 C173 E173:H173 A176:A178 C176:C178 E176:H178 A182 C182 E182:H182 A185:A309 C185:C309 E185:E322 F185:G309 H185:H322 E324:E393 H324:H393">
    <cfRule type="expression" dxfId="258" priority="5083">
      <formula>IF(ISBLANK($H$3),0,SEARCH($H$3,$B50))</formula>
    </cfRule>
  </conditionalFormatting>
  <conditionalFormatting sqref="H50 H74 H81 H87 H100:H101 H111:H114 H120:H123 H127 H132:H133 H139 H142:H143 H145:H147 H151 H153:H154 H162:H163 H169:H170 H173 H176:H178 H182 H185:H322 H324:H393">
    <cfRule type="expression" dxfId="257" priority="5084">
      <formula>IF(ISBLANK($H$3),0,SEARCH($H$3,$B50))</formula>
    </cfRule>
  </conditionalFormatting>
  <conditionalFormatting sqref="A50 C50 E50:H50 A74 C74 E74:H74 A81 C81 E81:H81 A87 C87 E87:H87 A100:A101 C100:C101 E100:H101 A111:A114 C111:C114 E111:H114 A120:A122 C120:C122 E120:G122 H120:H123 A127 C127 E127:H127 A132:A133 C132:C133 E132:H133 H139 A142:A143 C142:C143 E142:H143 A145:A147 C145:C147 E145:H147 A151 C151 E151:H151 A153:A154 C153:C154 E153:H154 A162:A163 C162:C163 E162:H163 A169:A170 C169:C170 E169:H170 A173 C173 E173:H173 A176:A178 C176:C178 E176:H178 A182 C182 E182:H182 A185:A309 C185:C309 E185:E322 F185:G309 H185:H322 E324:E393 H324:H393">
    <cfRule type="expression" dxfId="256" priority="5085">
      <formula>IF(ISBLANK($H$3),0,SEARCH($H$3,$B50))</formula>
    </cfRule>
  </conditionalFormatting>
  <conditionalFormatting sqref="A50 C50 E50:H50 A74 C74 E74:H74 A81 C81 E81:H81 A87 C87 E87:H87 A100:A101 C100:C101 E100:H101 A111:A114 C111:C114 E111:H114 A120:A122 C120:C122 E120:G122 H120:H123 A127 C127 E127:H127 A132:A133 C132:C133 E132:H133 H139 A142:A143 C142:C143 E142:H143 A145:A147 C145:C147 E145:H147 A151 C151 E151:H151 A153:A154 C153:C154 E153:H154 A162:A163 C162:C163 E162:H163 A169:A170 C169:C170 E169:H170 A173 C173 E173:H173 A176:A178 C176:C178 E176:H178 A182 C182 E182:H182 A185:A309 C185:C309 E185:E322 F185:G309 H185:H322 E324:E393 H324:H393">
    <cfRule type="expression" dxfId="255" priority="5086">
      <formula>IF(ISBLANK($H$3),0,SEARCH($H$3,$B50))</formula>
    </cfRule>
  </conditionalFormatting>
  <conditionalFormatting sqref="A50 C50 E50:H50 A74 C74 E74:H74 A81 C81 E81:H81 A87 C87 E87:H87 A100:A101 C100:C101 E100:H101 A111:A114 C111:C114 E111:H114 A120:A122 C120:C122 E120:G122 H120:H123 A127 C127 E127:H127 A132:A133 C132:C133 E132:H133 H139 A142:A143 C142:C143 E142:H143 A145:A147 C145:C147 E145:H147 A151 C151 E151:H151 A153:A154 C153:C154 E153:H154 A162:A163 C162:C163 E162:H163 A169:A170 C169:C170 E169:H170 A173 C173 E173:H173 A176:A178 C176:C178 E176:H178 A182 C182 E182:H182 A185:A309 C185:C309 E185:E322 F185:G309 H185:H322 E324:E393 H324:H393">
    <cfRule type="expression" dxfId="254" priority="5087">
      <formula>IF(ISBLANK($H$3),0,SEARCH($H$3,$B50))</formula>
    </cfRule>
  </conditionalFormatting>
  <conditionalFormatting sqref="H50 H74 H81 H87 H100:H101 H111:H114 H120:H123 H127 H132:H133 H139 H142:H143 H145:H147 H151 H153:H154 H162:H163 H169:H170 H173 H176:H178 H182 H185:H322 H324:H393">
    <cfRule type="expression" dxfId="253" priority="5088">
      <formula>IF(ISBLANK($H$3),0,SEARCH($H$3,$B50))</formula>
    </cfRule>
  </conditionalFormatting>
  <conditionalFormatting sqref="A49:C49 E49:H49 H52 H55 A62:C62 E62:H62 A71:C71 E71:H71 A73:C73 E73:H73 A85:C86 E85:H86 A94:C100 E94:H100 A108:C111 E108:H111 A113:C114 E113:H114 A119:C120 E119:H120 A122:C132 E122:H132 A141:C146 E141:H146 A150:C153 E150:H153 A162:C162 E162:H162 A166:C169 E166:H169 A175:C177 E175:H177">
    <cfRule type="expression" dxfId="252" priority="5089">
      <formula>IF(ISBLANK($H$3),0,SEARCH($H$3,$B49))</formula>
    </cfRule>
  </conditionalFormatting>
  <conditionalFormatting sqref="A49:C49 E49:J49 H52 H55 A62:C62 E62:J62 A71:C71 E71:J71 A73:C73 E73:J73 A85:C86 E85:J86 A94:C100 E94:J100 A108:C111 E108:J111 A113:C114 E113:J114 A119:C120 E119:J120 A122:C132 E122:J132 A141:C146 E141:J146 A150:C153 E150:J153 A162:C162 E162:J162 A166:C169 E166:J169 A175:C177 E175:J177">
    <cfRule type="expression" dxfId="251" priority="5090">
      <formula>IF(ISBLANK($H$3),0,SEARCH($H$3,$B49))</formula>
    </cfRule>
  </conditionalFormatting>
  <conditionalFormatting sqref="A49 C49 E49:H49 H52 H55 A62 C62 E62:H62 A71 C71 E71:H71 A73 C73 E73:H73 A85:A86 C85:C86 E85:H86 A94:A100 C94:C100 E94:H100 A108:A111 C108:C111 E108:H111 A113:A114 C113:C114 E113:H114 A119:A120 C119:C120 E119:H120 A122:A132 C122:C132 E122:H132 A141:A146 C141:C146 E141:H146 A150:A153 C150:C153 E150:H153 A162 C162 E162:H162 A166:A169 C166:C169 E166:H169 A175:A177 C175:C177 E175:H177">
    <cfRule type="expression" dxfId="250" priority="5091">
      <formula>IF(ISBLANK($H$3),0,SEARCH($H$3,$B49))</formula>
    </cfRule>
  </conditionalFormatting>
  <conditionalFormatting sqref="H49 H52 H55 H62 H71 H73 H85:H86 H94:H100 H108:H111 H113:H114 H119:H120 H122:H132 H141:H146 H150:H153 H162 H166:H169 H175:H177">
    <cfRule type="expression" dxfId="249" priority="5092">
      <formula>IF(ISBLANK($H$3),0,SEARCH($H$3,$B49))</formula>
    </cfRule>
  </conditionalFormatting>
  <conditionalFormatting sqref="A49 C49 E49:H49 H52 H55 A62 C62 E62:H62 A71 C71 E71:H71 A73 C73 E73:H73 A85:A86 C85:C86 E85:H86 A94:A100 C94:C100 E94:H100 A108:A111 C108:C111 E108:H111 A113:A114 C113:C114 E113:H114 A119:A120 C119:C120 E119:H120 A122:A132 C122:C132 E122:H132 A141:A146 C141:C146 E141:H146 A150:A153 C150:C153 E150:H153 A162 C162 E162:H162 A166:A169 C166:C169 E166:H169 A175:A177 C175:C177 E175:H177">
    <cfRule type="expression" dxfId="248" priority="5093">
      <formula>IF(ISBLANK($H$3),0,SEARCH($H$3,$B49))</formula>
    </cfRule>
  </conditionalFormatting>
  <conditionalFormatting sqref="A49 E49 H49 H52 H55 A62 E62 H62 A71 E71 H71 A73 E73 H73 A85:A86 E85:E86 H85:H86 A94:A100 E94:E100 H94:H100 A108:A111 E108:E111 H108:H111 A113:A114 E113:E114 H113:H114 A119:A120 E119:E120 H119:H120 A122:A132 E122:E132 H122:H132 A141:A146 E141:E146 H141:H146 A150:A153 E150:E153 H150:H153 A162 E162 H162 A166:A169 E166:E169 H166:H169 A175:A177 E175:E177 H175:H177">
    <cfRule type="expression" dxfId="247" priority="5094">
      <formula>IF(ISBLANK($H$3),0,SEARCH($H$3,$B49))</formula>
    </cfRule>
  </conditionalFormatting>
  <conditionalFormatting sqref="A49 C49 E49:H49 H52 H55 A62 C62 E62:H62 A71 C71 E71:H71 A73 C73 E73:H73 A85:A86 C85:C86 E85:H86 A94:A100 C94:C100 E94:H100 A108:A111 C108:C111 E108:H111 A113:A114 C113:C114 E113:H114 A119:A120 C119:C120 E119:H120 A122:A132 C122:C132 E122:H132 A141:A146 C141:C146 E141:H146 A150:A153 C150:C153 E150:H153 A162 C162 E162:H162 A166:A169 C166:C169 E166:H169 A175:A177 C175:C177 E175:H177">
    <cfRule type="expression" dxfId="246" priority="5095">
      <formula>IF(ISBLANK($H$3),0,SEARCH($H$3,$B49))</formula>
    </cfRule>
  </conditionalFormatting>
  <conditionalFormatting sqref="H49 H52 H55 H62 H71 H73 H85:H86 H94:H100 H108:H111 H113:H114 H119:H120 H122:H132 H141:H146 H150:H153 H162 H166:H169 H175:H177">
    <cfRule type="expression" dxfId="245" priority="5096">
      <formula>IF(ISBLANK($H$3),0,SEARCH($H$3,$B49))</formula>
    </cfRule>
  </conditionalFormatting>
  <conditionalFormatting sqref="A47:C48 E47:H48 H50:H51 H53:H54 A56:C57 E56:H57 A61:C61 E61:H61 A70:C70 E70:H70 A72:C72 E72:H72 A75:C75 E75:H75 A83:C84 E83:H84 A93:C99 E93:H99 A107:C110 E107:H110 A113:C113 E113:H113 A118:C120 E118:H120 A123:C131 E123:H131 A139:C146 E139:H146 A149:C152 E149:H152 A158:C158 E158:H158 A162:C162 E162:H162 A165:C168 E165:H168 A175:C176 E175:H176">
    <cfRule type="expression" dxfId="244" priority="5097">
      <formula>IF(ISBLANK($H$3),0,SEARCH($H$3,$B47))</formula>
    </cfRule>
  </conditionalFormatting>
  <conditionalFormatting sqref="A47:C48 E47:J48 H50:H51 H53:H54 A56:C57 E56:J57 A61:C61 E61:J61 A70:C70 E70:J70 A72:C72 E72:J72 A75:C75 E75:J75 A83:C84 E83:J84 A93:C99 E93:J99 A107:C110 E107:J110 A113:C113 E113:J113 A118:C120 E118:J120 A123:C131 E123:J131 A139:C146 E139:J146 A149:C152 E149:J152 A158:C158 E158:J158 A162:C162 E162:J162 A165:C168 E165:J168 A175:C176 E175:J176">
    <cfRule type="expression" dxfId="243" priority="5098">
      <formula>IF(ISBLANK($H$3),0,SEARCH($H$3,$B47))</formula>
    </cfRule>
  </conditionalFormatting>
  <conditionalFormatting sqref="A47:A48 C47:C48 E47:H48 H50:H51 H53:H54 A56:A57 C56:C57 E56:H57 A61 C61 E61:H61 A70 C70 E70:H70 A72 C72 E72:H72 A75 C75 E75:H75 A83:A84 C83:C84 E83:H84 A93:A99 C93:C99 E93:H99 A107:A110 C107:C110 E107:H110 A113 C113 E113:H113 A118:A120 C118:C120 E118:H120 A123:A131 C123:C131 E123:H131 A139:A146 C139:C146 E139:H146 A149:A152 C149:C152 E149:H152 A158 C158 E158:H158 A162 C162 E162:H162 A165:A168 C165:C168 E165:H168 A175:A176 C175:C176 E175:H176">
    <cfRule type="expression" dxfId="242" priority="5099">
      <formula>IF(ISBLANK($H$3),0,SEARCH($H$3,$B47))</formula>
    </cfRule>
  </conditionalFormatting>
  <conditionalFormatting sqref="H47:H48 H50:H51 H53:H54 H56:H57 H61 H70 H72 H75 H83:H84 H93:H99 H107:H110 H113 H118:H120 H123:H131 H139:H146 H149:H152 H158 H162 H165:H168 H175:H176">
    <cfRule type="expression" dxfId="241" priority="5100">
      <formula>IF(ISBLANK($H$3),0,SEARCH($H$3,$B47))</formula>
    </cfRule>
  </conditionalFormatting>
  <conditionalFormatting sqref="A47:A48 C47:C48 E47:H48 H50:H51 H53:H54 A56:A57 C56:C57 E56:H57 A61 C61 E61:H61 A70 C70 E70:H70 A72 C72 E72:H72 A75 C75 E75:H75 A83:A84 C83:C84 E83:H84 A93:A99 C93:C99 E93:H99 A107:A110 C107:C110 E107:H110 A113 C113 E113:H113 A118:A120 C118:C120 E118:H120 A123:A131 C123:C131 E123:H131 A139:A146 C139:C146 E139:H146 A149:A152 C149:C152 E149:H152 A158 C158 E158:H158 A162 C162 E162:H162 A165:A168 C165:C168 E165:H168 A175:A176 C175:C176 E175:H176">
    <cfRule type="expression" dxfId="240" priority="5101">
      <formula>IF(ISBLANK($H$3),0,SEARCH($H$3,$B47))</formula>
    </cfRule>
  </conditionalFormatting>
  <conditionalFormatting sqref="A47:A48 C47:C48 E47:H48 H50:H51 H53:H54 A56:A57 C56:C57 E56:H57 A61 C61 E61:H61 A70 C70 E70:H70 A72 C72 E72:H72 A75 C75 E75:H75 A83:A84 C83:C84 E83:H84 A93:A99 C93:C99 E93:H99 A107:A110 C107:C110 E107:H110 A113 C113 E113:H113 A118:A120 C118:C120 E118:H120 A123:A131 C123:C131 E123:H131 A139:A146 C139:C146 E139:H146 A149:A152 C149:C152 E149:H152 A158 C158 E158:H158 A162 C162 E162:H162 A165:A168 C165:C168 E165:H168 A175:A176 C175:C176 E175:H176">
    <cfRule type="expression" dxfId="239" priority="5102">
      <formula>IF(ISBLANK($H$3),0,SEARCH($H$3,$B47))</formula>
    </cfRule>
  </conditionalFormatting>
  <conditionalFormatting sqref="A47:A48 C47:C48 E47:H48 H50:H51 H53:H54 A56:A57 C56:C57 E56:H57 A61 C61 E61:H61 A70 C70 E70:H70 A72 C72 E72:H72 A75 C75 E75:H75 A83:A84 C83:C84 E83:H84 A93:A99 C93:C99 E93:H99 A107:A110 C107:C110 E107:H110 A113 C113 E113:H113 A118:A120 C118:C120 E118:H120 A123:A131 C123:C131 E123:H131 A139:A146 C139:C146 E139:H146 A149:A152 C149:C152 E149:H152 A158 C158 E158:H158 A162 C162 E162:H162 A165:A168 C165:C168 E165:H168 A175:A176 C175:C176 E175:H176">
    <cfRule type="expression" dxfId="238" priority="5103">
      <formula>IF(ISBLANK($H$3),0,SEARCH($H$3,$B47))</formula>
    </cfRule>
  </conditionalFormatting>
  <conditionalFormatting sqref="H47:H48 H50:H51 H53:H54 H56:H57 H61 H70 H72 H75 H83:H84 H93:H99 H107:H110 H113 H118:H120 H123:H131 H139:H146 H149:H152 H158 H162 H165:H168 H175:H176">
    <cfRule type="expression" dxfId="237" priority="5104">
      <formula>IF(ISBLANK($H$3),0,SEARCH($H$3,$B47))</formula>
    </cfRule>
  </conditionalFormatting>
  <conditionalFormatting sqref="A45:C46 E45:H46 A54:C55 E54:H55 A59:C60 E59:H60 H64 A68:C71 E68:H71 H75 A80:C83 E80:H83 A91:C98 E91:H98 A104:C109 E104:H109 A113:C113 E113:H113 A116:C120 E116:G120 H116:H131 A123:C131 E123:G131 A135:C146 E135:H146 A149:C152 E149:H152 A157:C162 E157:H162 A165:C168 E165:H168 A173:C176 E173:H176 A181:C181 E181:H181">
    <cfRule type="expression" dxfId="236" priority="5105">
      <formula>IF(ISBLANK($H$3),0,SEARCH($H$3,$B45))</formula>
    </cfRule>
  </conditionalFormatting>
  <conditionalFormatting sqref="A45:C46 E45:J46 A54:C55 E54:J55 A59:C60 E59:J60 H64 A68:C71 E68:J71 H75 A80:C83 E80:J83 A91:C98 E91:J98 A104:C109 E104:J109 A113:C113 E113:J113 A116:C120 E116:G120 H116:H131 I116:J120 A123:C131 E123:G131 I123:J131 A135:C146 E135:J146 A149:C152 E149:J152 A157:C162 E157:J162 A165:C168 E165:J168 A173:C176 E173:J176 A181:C181 E181:J181">
    <cfRule type="expression" dxfId="235" priority="5106">
      <formula>IF(ISBLANK($H$3),0,SEARCH($H$3,$B45))</formula>
    </cfRule>
  </conditionalFormatting>
  <conditionalFormatting sqref="A45:A46 A54:A55 A59:A60 A68:A71 A80:A83 A91:A98 A104:A109 A113 A116:A120 A123:A131 A135:A146 A149:A152 A157:A162 A165:A168 A173:A176 A181">
    <cfRule type="expression" dxfId="234" priority="5107">
      <formula>IF(ISBLANK($H$3),0,SEARCH($H$3,$B45))</formula>
    </cfRule>
  </conditionalFormatting>
  <conditionalFormatting sqref="A45:A46 C45 E45:F46 G45 H45:H46 A54:A55 C54 E54:F55 G54 H54:H55 A59:A60 C59 E59:F60 G59 H59:H60 H64 A68:A71 C68 E68:F71 G68 H68:H71 C70 G70 H75 A80:A83 C80 E80:F83 G80 H80:H83 C83 G83 A91:A98 C91:C93 E91:F98 G91:G93 H91:H98 C96:C98 G96:G98 A104:A109 C104:C108 E104:F109 G104:G108 H104:H109 A113 E113:F113 H113 A116:A120 C116:C119 E116:F120 G116:G119 H116:H131 A123:A131 C123:C131 E123:G131 A135:A146 C135:C141 E135:F146 G135:G141 H135:H146 C144 G144 A149:A152 C149:C152 E149:H152 A157:A162 C157:C161 E157:F162 G157:G161 H157:H162 A165:A168 C165:C168 E165:H168 A173:A176 C173:C176 E173:H176 A181 C181 E181:H181">
    <cfRule type="expression" dxfId="233" priority="5108">
      <formula>IF(ISBLANK($H$3),0,SEARCH($H$3,$B45))</formula>
    </cfRule>
  </conditionalFormatting>
  <conditionalFormatting sqref="H45:H46 H54:H55 H59:H60 H64 H68:H71 H75 H80:H83 H91:H98 H104:H109 H113 H116:H131 H135:H146 H149:H152 H157:H162 H165:H168 H173:H176 H181">
    <cfRule type="expression" dxfId="232" priority="5109">
      <formula>IF(ISBLANK($H$3),0,SEARCH($H$3,$B45))</formula>
    </cfRule>
  </conditionalFormatting>
  <conditionalFormatting sqref="A45:A46 C45:C46 E45:H46 A54:A55 C54:C55 E54:H55 A59:A60 C59:C60 E59:H60 H64 A68:A71 C68:C71 E68:H71 H75 A80:A83 C80:C83 E80:H83 A91:A98 C91:C98 E91:H98 A104:A109 C104:C109 E104:H109 A113 C113 E113:H113 A116:A120 C116:C120 E116:G120 H116:H131 A123:A131 C123:C131 E123:G131 A135:A146 C135:C146 E135:H146 A149:A152 C149:C152 E149:H152 A157:A162 C157:C162 E157:H162 A165:A168 C165:C168 E165:H168 A173:A176 C173:C176 E173:H176 A181 C181 E181:H181">
    <cfRule type="expression" dxfId="231" priority="5110">
      <formula>IF(ISBLANK($H$3),0,SEARCH($H$3,$B45))</formula>
    </cfRule>
  </conditionalFormatting>
  <conditionalFormatting sqref="A45:A46 E45:E46 H45:H46 C46 F46:G46 A54:A55 E54:E55 H54:H55 C55 F55:G55 A59:A60 E59:E60 H59:H60 C60 F60:G60 H64 A68:A71 E68:E71 H68:H71 C69 F69:G69 C71 F71:G71 H75 A80:A83 E80:E83 H80:H83 C81:C82 F81:G82 A91:A98 E91:E98 H91:H98 C92:C95 F92:G95 A104:A109 E104:E109 H104:H109 C106:C109 F106:G109 A113 C113 E113:H113 A116:A120 E116:E120 H116:H131 C117:C120 F117:G120 A123:A131 C123:C131 E123:G131 A135:A146 E135:E146 H135:H146 C136 F136:G136 C138:C146 F138:G146 A149:A152 C149:C152 E149:H152 A157:A162 E157:E162 H157:H162 C158:C162 F158:G162 A165:A168 C165:C168 E165:H168 A173:A176 E173:E176 H173:H176 C175:C176 F175:G176 A181 E181 H181">
    <cfRule type="expression" dxfId="230" priority="5111">
      <formula>IF(ISBLANK($H$3),0,SEARCH($H$3,$B45))</formula>
    </cfRule>
  </conditionalFormatting>
  <conditionalFormatting sqref="A45:A46 A54:A55 A59:A60 A68:A71 A80:A83 A91:A98 A104:A109 A113 A116:A120 A123:A131 A135:A146 A149:A152 A157:A162 A165:A168 A173:A176 A181">
    <cfRule type="expression" dxfId="229" priority="5112">
      <formula>IF(ISBLANK($H$3),0,SEARCH($H$3,$B45))</formula>
    </cfRule>
  </conditionalFormatting>
  <conditionalFormatting sqref="A45:A46 C45 E45:F46 G45 H45:H46 A54:A55 C54 E54:F55 G54 H54:H55 A59:A60 C59 E59:F60 G59 H59:H60 H64 A68:A71 C68 E68:F71 G68 H68:H71 C70 G70 H75 A80:A83 C80 E80:F83 G80 H80:H83 C83 G83 A91:A98 C91:C93 E91:F98 G91:G93 H91:H98 C96:C98 G96:G98 A104:A109 C104:C108 E104:F109 G104:G108 H104:H109 A113 E113:F113 H113 A116:A120 C116:C119 E116:F120 G116:G119 H116:H131 A123:A131 C123:C131 E123:G131 A135:A146 C135:C141 E135:F146 G135:G141 H135:H146 C144 G144 A149:A152 C149:C152 E149:H152 A157:A162 C157:C161 E157:F162 G157:G161 H157:H162 A165:A168 C165:C168 E165:H168 A173:A176 C173:C176 E173:H176 A181 C181 E181:H181">
    <cfRule type="expression" dxfId="228" priority="5113">
      <formula>IF(ISBLANK($H$3),0,SEARCH($H$3,$B45))</formula>
    </cfRule>
  </conditionalFormatting>
  <conditionalFormatting sqref="H45:H46 H54:H55 H59:H60 H64 H68:H71 H75 H80:H83 H91:H98 H104:H109 H113 H116:H131 H135:H146 H149:H152 H157:H162 H165:H168 H173:H176 H181">
    <cfRule type="expression" dxfId="227" priority="5114">
      <formula>IF(ISBLANK($H$3),0,SEARCH($H$3,$B45))</formula>
    </cfRule>
  </conditionalFormatting>
  <conditionalFormatting sqref="A43:C44 E43:H44 A47:C47 E47:H47 H50 A53:C58 E53:H58 A64:C64 E64:H64 A66:C69 E66:H69 A78:C79 E78:H79 H81 A89:C92 E89:H92 H94 A96:C98 E96:H98 A102:C107 E102:H107 A113:C118 E113:H118 H120:H140 A122:C140 E122:G140 A148:C152 E148:H152 A155:C161 E155:H161 A164:C168 E164:H168 A171:C176 E171:H176 A179:C181 E179:G181 H179:H322 A183:C184 E183:G184 H324:H393">
    <cfRule type="expression" dxfId="226" priority="5115">
      <formula>IF(ISBLANK($H$3),0,SEARCH($H$3,$B43))</formula>
    </cfRule>
  </conditionalFormatting>
  <conditionalFormatting sqref="A43:C44 E43:J44 A47:C47 E47:J47 H50 A53:C58 E53:J58 A64:C64 E64:J64 A66:C69 E66:J69 A78:C79 E78:J79 H81 A89:C92 E89:J92 H94 A96:C98 E96:J98 A102:C107 E102:J107 A113:C118 E113:J118 H120:H140 A122:C140 E122:G140 I122:J140 A148:C152 E148:J152 A155:C161 E155:J161 A164:C168 E164:J168 A171:C176 E171:J176 A179:C181 E179:G181 H179:H322 I179:J181 A183:C184 E183:G184 I183:J184 H324:H393">
    <cfRule type="expression" dxfId="225" priority="5116">
      <formula>IF(ISBLANK($H$3),0,SEARCH($H$3,$B43))</formula>
    </cfRule>
  </conditionalFormatting>
  <conditionalFormatting sqref="A44 A53 A58 A67 A69 A79 A90:A92 A96:A98 A103:A107 A115:A118 A124:A131 A134:A140 A149:A152 A156:A161 A165:A168 A172:A176 A180:A181 A184">
    <cfRule type="expression" dxfId="224" priority="5117">
      <formula>IF(ISBLANK($H$3),0,SEARCH($H$3,$B44))</formula>
    </cfRule>
  </conditionalFormatting>
  <conditionalFormatting sqref="A43:A44 C43:C44 E43:H44 A47 C47 E47:H47 H50 A53:A58 C53:C58 E53:H58 A64 C64 E64:H64 A66:A69 C66:C69 E66:H69 A78:A79 C78:C79 E78:H79 H81 A89:A92 C89:C92 E89:H92 H94 A96:A98 C96:C98 E96:H98 A102:A107 C102:C107 E102:H107 A113:A118 C113:C118 E113:H118 H120:H140 A122:A140 C122:C140 E122:G140 A148:A152 C148:C152 E148:H152 A155:A161 C155:C161 E155:H161 A164:A168 C164:C168 E164:H168 A171:A176 C171:C176 E171:H176 A179:A181 C179:C181 E179:G181 H179:H322 A183:A184 C183:C184 E183:G184 H324:H393">
    <cfRule type="expression" dxfId="223" priority="5118">
      <formula>IF(ISBLANK($H$3),0,SEARCH($H$3,$B43))</formula>
    </cfRule>
  </conditionalFormatting>
  <conditionalFormatting sqref="H43:H44 A44 H47 H50 A53 H53:H58 A58 H64 H66:H69 A67 A69 H78:H79 A79 H81 H89:H92 A90:A92 H94 A96:A98 H96:H98 H102:H107 A103:A107 H113:H118 A115:A118 H120:H140 A124:A131 A134:A140 H148:H152 A149:A152 H155:H161 A156:A161 H164:H168 A165:A168 H171:H176 A172:A176 H179:H322 A180:A181 A184 H324:H393">
    <cfRule type="expression" dxfId="222" priority="5119">
      <formula>IF(ISBLANK($H$3),0,SEARCH($H$3,$B43))</formula>
    </cfRule>
  </conditionalFormatting>
  <conditionalFormatting sqref="A43:A44 C43:C44 E43:H44 A47 C47 E47:H47 H50 A53:A58 C53:C58 E53:H58 A64 C64 E64:H64 A66:A69 C66:C69 E66:H69 A78:A79 C78:C79 E78:H79 H81 A89:A92 C89:C92 E89:H92 H94 A96:A98 C96:C98 E96:H98 A102:A107 C102:C107 E102:H107 A113:A118 C113:C118 E113:H118 H120:H140 A122:A140 C122:C140 E122:G140 A148:A152 C148:C152 E148:H152 A155:A161 C155:C161 E155:H161 A164:A168 C164:C168 E164:H168 A171:A176 C171:C176 E171:H176 A179:A181 C179:C181 E179:G181 H179:H322 A183:A184 C183:C184 E183:G184 H324:H393">
    <cfRule type="expression" dxfId="221" priority="5120">
      <formula>IF(ISBLANK($H$3),0,SEARCH($H$3,$B43))</formula>
    </cfRule>
  </conditionalFormatting>
  <conditionalFormatting sqref="A43:A44 C43 E43:F44 G43 H43:H44 A47 C47 E47:H47 H50 A53:A58 C53:C57 E53:F58 G53:G57 H53:H58 A64 C64 E64:H64 A66:A69 C66 E66:F69 G66 H66:H69 C68 G68 A78:A79 C78 E78:F79 G78 H78:H79 H81 A89:A92 C89:C91 E89:F92 G89:G91 H89:H92 H94 A96:A98 C96:C98 E96:H98 A102:A107 C102:C106 E102:F107 G102:G106 H102:H107 A113:A118 C113:C117 E113:F118 G113:G117 H113:H118 H120:H140 A122:A140 C122:C139 E122:F140 G122:G139 A148:A152 C148:C151 E148:F152 G148:G151 H148:H152 A155:A161 C155:C157 E155:F161 G155:G157 H155:H161 C159:C161 G159:G161 A164:A168 C164:C167 E164:F168 G164:G167 H164:H168 A171:A176 C171:C175 E171:F176 G171:G175 H171:H176 A179:A181 C179:C181 E179:G181 H179:H322 A183:A184 C183:C184 E183:G184 H324:H393">
    <cfRule type="expression" dxfId="220" priority="5121">
      <formula>IF(ISBLANK($H$3),0,SEARCH($H$3,$B43))</formula>
    </cfRule>
  </conditionalFormatting>
  <conditionalFormatting sqref="A44 A53 A58 A67 A69 A79 A90:A92 A96:A98 A103:A107 A115:A118 A124:A131 A134:A140 A149:A152 A156:A161 A165:A168 A172:A176 A180:A181 A184">
    <cfRule type="expression" dxfId="219" priority="5122">
      <formula>IF(ISBLANK($H$3),0,SEARCH($H$3,$B44))</formula>
    </cfRule>
  </conditionalFormatting>
  <conditionalFormatting sqref="A43:A44 C43:C44 E43:H44 A47 C47 E47:H47 H50 A53:A58 C53:C58 E53:H58 A64 C64 E64:H64 A66:A69 C66:C69 E66:H69 A78:A79 C78:C79 E78:H79 H81 A89:A92 C89:C92 E89:H92 H94 A96:A98 C96:C98 E96:H98 A102:A107 C102:C107 E102:H107 A113:A118 C113:C118 E113:H118 H120:H140 A122:A140 C122:C140 E122:G140 A148:A152 C148:C152 E148:H152 A155:A161 C155:C161 E155:H161 A164:A168 C164:C168 E164:H168 A171:A176 C171:C176 E171:H176 A179:A181 C179:C181 E179:G181 H179:H322 A183:A184 C183:C184 E183:G184 H324:H393">
    <cfRule type="expression" dxfId="218" priority="5123">
      <formula>IF(ISBLANK($H$3),0,SEARCH($H$3,$B43))</formula>
    </cfRule>
  </conditionalFormatting>
  <conditionalFormatting sqref="H43:H44 A44 H47 H50 A53 H53:H58 A58 H64 H66:H69 A67 A69 H78:H79 A79 H81 H89:H92 A90:A92 H94 A96:A98 H96:H98 H102:H107 A103:A107 H113:H118 A115:A118 H120:H140 A124:A131 A134:A140 H148:H152 A149:A152 H155:H161 A156:A161 H164:H168 A165:A168 H171:H176 A172:A176 H179:H322 A180:A181 A184 H324:H393">
    <cfRule type="expression" dxfId="217" priority="5124">
      <formula>IF(ISBLANK($H$3),0,SEARCH($H$3,$B43))</formula>
    </cfRule>
  </conditionalFormatting>
  <conditionalFormatting sqref="A42:C42 E42:H42 A50:C50 E50:H50 A52:C52 E52:H52 A61:C61 E61:H61 A64:C65 E64:H65 A67:C67 E67:H67 A70:C70 E70:H70 A74:C74 E74:G74 H74:H75 A77:C77 E77:H77 A81:C81 E81:H81 A83:C84 E83:H84 A87:C90 E87:H90 A93:C95 E93:G95 H93:H98 A100:C105 E100:H105 A107:C109 E107:H109 A111:C116 E111:H116 A118:C137 E118:H137 A139:C158 E139:H158 A162:C309 E162:E322 F162:G309 H162:H322 E324:E393 H324:H393">
    <cfRule type="expression" dxfId="216" priority="5125">
      <formula>IF(ISBLANK($H$3),0,SEARCH($H$3,$B42))</formula>
    </cfRule>
  </conditionalFormatting>
  <conditionalFormatting sqref="A42:C42 E42:J42 A50:C50 E50:J50 A52:C52 E52:J52 A61:C61 E61:J61 A64:C65 E64:J65 A67:C67 E67:J67 A70:C70 E70:J70 A74:C74 E74:G74 H74:H75 I74:J74 A77:C77 E77:J77 A81:C81 E81:J81 A83:C84 E83:J84 A87:C90 E87:J90 A93:C95 E93:G95 H93:H98 I93:J95 A100:C105 E100:J105 A107:C109 E107:J109 A111:C116 E111:J116 A118:C137 E118:J137 A139:C158 E139:J158 A162:C309 E162:E322 F162:G309 H162:H322 I162:J309 E324:E393 H324:H393">
    <cfRule type="expression" dxfId="215" priority="5126">
      <formula>IF(ISBLANK($H$3),0,SEARCH($H$3,$B42))</formula>
    </cfRule>
  </conditionalFormatting>
  <conditionalFormatting sqref="A42 A50 A52 A61 A64:A65 A67 A70 A74 A77 A81 A83:A84 A87:A90 A93:A95 A100:A105 A107:A109 A111:A116 A118:A137 A139:A158 A162:A309">
    <cfRule type="expression" dxfId="214" priority="5127">
      <formula>IF(ISBLANK($H$3),0,SEARCH($H$3,$B42))</formula>
    </cfRule>
  </conditionalFormatting>
  <conditionalFormatting sqref="A42 C42 E42:H42 A50 C50 E50:H50 A52 C52 E52:H52 A61 C61 E61:H61 A64:A65 C64:C65 E64:H65 A67 C67 E67:H67 A70 C70 E70:H70 A74 C74 E74:G74 H74:H75 A77 C77 E77:H77 A81 C81 E81:H81 A83:A84 C83:C84 E83:H84 A87:A90 C87:C90 E87:H90 A93:A95 C93:C95 E93:G95 H93:H98 A100:A105 C100:C105 E100:H105 A107:A109 C107:C109 E107:H109 A111:A116 C111:C116 E111:H116 A118:A137 C118:C137 E118:H137 A139:A158 C139:C158 E139:H158 A162:A309 C162:C309 E162:E322 F162:G309 H162:H322 E324:E393 H324:H393">
    <cfRule type="expression" dxfId="213" priority="5128">
      <formula>IF(ISBLANK($H$3),0,SEARCH($H$3,$B42))</formula>
    </cfRule>
  </conditionalFormatting>
  <conditionalFormatting sqref="H42 H50 H52 H61 H64:H65 H67 H70 H74:H75 H77 H81 H83:H84 H87:H90 H93:H98 H100:H105 H107:H109 H111:H116 H118:H137 H139:H158 H162:H322 H324:H393">
    <cfRule type="expression" dxfId="212" priority="5129">
      <formula>IF(ISBLANK($H$3),0,SEARCH($H$3,$B42))</formula>
    </cfRule>
  </conditionalFormatting>
  <conditionalFormatting sqref="A42 C42 E42:H42 A50 C50 E50:H50 A52 C52 E52:H52 A61 C61 E61:H61 A64:A65 C64:C65 E64:H65 A67 C67 E67:H67 A70 C70 E70:H70 A74 C74 E74:G74 H74:H75 A77 C77 E77:H77 A81 C81 E81:H81 A83:A84 C83:C84 E83:H84 A87:A90 C87:C90 E87:H90 A93:A95 C93:C95 E93:G95 H93:H98 A100:A105 C100:C105 E100:H105 A107:A109 C107:C109 E107:H109 A111:A116 C111:C116 E111:H116 A118:A137 C118:C137 E118:H137 A139:A158 C139:C158 E139:H158 A162:A309 C162:C309 E162:E322 F162:G309 H162:H322 E324:E393 H324:H393">
    <cfRule type="expression" dxfId="211" priority="5130">
      <formula>IF(ISBLANK($H$3),0,SEARCH($H$3,$B42))</formula>
    </cfRule>
  </conditionalFormatting>
  <conditionalFormatting sqref="A42 E42:F42 H42 A50 E50:F50 H50 A52 E52:F52 H52 A61 E61:F61 H61 A64:A65 E64:F65 H64:H65 A67 E67:F67 H67 A70 E70:F70 H70 A74 E74:F74 H74:H75 A77 E77:F77 H77 A81 E81:F81 H81 A83:A84 E83:F84 H83:H84 A87:A90 E87:F90 H87:H90 A93:A95 E93:F95 H93:H98 A100:A105 E100:F105 H100:H105 A107:A109 E107:F109 H107:H109 A111:A116 E111:F116 H111:H116 A118:A137 E118:F137 H118:H137 A139:A158 E139:F158 H139:H158 A162:A309 E162:E322 F162:F309 H162:H322 E324:E393 H324:H393">
    <cfRule type="expression" dxfId="210" priority="5131">
      <formula>IF(ISBLANK($H$3),0,SEARCH($H$3,$B42))</formula>
    </cfRule>
  </conditionalFormatting>
  <conditionalFormatting sqref="A42 A50 A52 A61 A64:A65 A67 A70 A74 A77 A81 A83:A84 A87:A90 A93:A95 A100:A105 A107:A109 A111:A116 A118:A137 A139:A158 A162:A309">
    <cfRule type="expression" dxfId="209" priority="5132">
      <formula>IF(ISBLANK($H$3),0,SEARCH($H$3,$B42))</formula>
    </cfRule>
  </conditionalFormatting>
  <conditionalFormatting sqref="A42 C42 E42:H42 A50 C50 E50:H50 A52 C52 E52:H52 A61 C61 E61:H61 A64:A65 C64:C65 E64:H65 A67 C67 E67:H67 A70 C70 E70:H70 A74 C74 E74:G74 H74:H75 A77 C77 E77:H77 A81 C81 E81:H81 A83:A84 C83:C84 E83:H84 A87:A90 C87:C90 E87:H90 A93:A95 C93:C95 E93:G95 H93:H98 A100:A105 C100:C105 E100:H105 A107:A109 C107:C109 E107:H109 A111:A116 C111:C116 E111:H116 A118:A137 C118:C137 E118:H137 A139:A158 C139:C158 E139:H158 A162:A309 C162:C309 E162:E322 F162:G309 H162:H322 E324:E393 H324:H393">
    <cfRule type="expression" dxfId="208" priority="5133">
      <formula>IF(ISBLANK($H$3),0,SEARCH($H$3,$B42))</formula>
    </cfRule>
  </conditionalFormatting>
  <conditionalFormatting sqref="H42 H50 H52 H61 H64:H65 H67 H70 H74:H75 H77 H81 H83:H84 H87:H90 H93:H98 H100:H105 H107:H109 H111:H116 H118:H137 H139:H158 H162:H322 H324:H393">
    <cfRule type="expression" dxfId="207" priority="5134">
      <formula>IF(ISBLANK($H$3),0,SEARCH($H$3,$B42))</formula>
    </cfRule>
  </conditionalFormatting>
  <conditionalFormatting sqref="A41:C41 E41:H41 A49:C49 E49:H49 A51:C51 E51:G51 H51:H52 H55 A60:C60 E60:H60 A62:C63 E62:G63 H62:H64 A66:C66 E66:H66 A69:C69 E69:H69 A71:C71 E71:H71 A73:C73 E73:H73 A75:C76 E75:H76 A81:C82 E81:G82 H81:H83 A85:C89 E85:H89 A92:C104 E92:H104 A106:C115 E106:H115 A117:C136 E117:H136 A138:C156 E138:H156 A158:C173 E158:H173 A175:C180 E175:G180 H175:H322 A182:C309 E182:E322 F182:G309 E324:E393 H324:H393">
    <cfRule type="expression" dxfId="206" priority="5135">
      <formula>IF(ISBLANK($H$3),0,SEARCH($H$3,$B41))</formula>
    </cfRule>
  </conditionalFormatting>
  <conditionalFormatting sqref="A41:C41 E41:J41 A49:C49 E49:J49 A51:C51 E51:G51 H51:H52 I51:J51 H55 A60:C60 E60:J60 A62:C63 E62:G63 H62:H64 I62:J63 A66:C66 E66:J66 A69:C69 E69:J69 A71:C71 E71:J71 A73:C73 E73:J73 A75:C76 E75:J76 A81:C82 E81:G82 H81:H83 I81:J82 A85:C89 E85:J89 A92:C104 E92:J104 A106:C115 E106:J115 A117:C136 E117:J136 A138:C156 E138:J156 A158:C173 E158:J173 A175:C180 E175:G180 H175:H322 I175:J180 A182:C309 E182:E322 F182:G309 I182:J309 E324:E393 H324:H393">
    <cfRule type="expression" dxfId="205" priority="5136">
      <formula>IF(ISBLANK($H$3),0,SEARCH($H$3,$B41))</formula>
    </cfRule>
  </conditionalFormatting>
  <conditionalFormatting sqref="A41 A49 A51 A60 A62:A63 A66 A69 A71 A73 A75:A76 A81:A82 A85:A89 A92:A104 A106:A115 A117:A136 A138:A156 A158:A173 A175:A180 A182:A309">
    <cfRule type="expression" dxfId="204" priority="5137">
      <formula>IF(ISBLANK($H$3),0,SEARCH($H$3,$B41))</formula>
    </cfRule>
  </conditionalFormatting>
  <conditionalFormatting sqref="A41 E41:F41 A49 E49:F49 A51 E51:F51 A60 E60:F60 A62:A63 E62:F63 A66 E66:F66 A69 E69:F69 A71 E71:F71 A73 E73:F73 A75:A76 E75:F76 A81:A82 E81:F82 A85:A89 E85:F89 A92:A104 E92:F104 A106:A115 E106:F115 A117:A136 E117:F136 A138:A156 E138:F156 A158:A173 E158:F173 A175:A180 E175:F180 A182:A309 E182:E322 F182:F309 E324:E393">
    <cfRule type="expression" dxfId="203" priority="5138">
      <formula>IF(ISBLANK($H$3),0,SEARCH($H$3,$B41))</formula>
    </cfRule>
  </conditionalFormatting>
  <conditionalFormatting sqref="A41 A49 A51 A60 A62:A63 A66 A69 A71 A73 A75:A76 A81:A82 A85:A89 A92:A104 A106:A115 A117:A136 A138:A156 A158:A173 A175:A180 A182:A309">
    <cfRule type="expression" dxfId="202" priority="5139">
      <formula>IF(ISBLANK($H$3),0,SEARCH($H$3,$B41))</formula>
    </cfRule>
  </conditionalFormatting>
  <conditionalFormatting sqref="A41 C41 E41:H41 A49 C49 E49:H49 A51 C51 E51:G51 H51:H52 H55 A60 C60 E60:H60 A62:A63 C62:C63 E62:G63 H62:H64 A66 C66 E66:H66 A69 C69 E69:H69 A71 C71 E71:H71 A73 C73 E73:H73 A75:A76 C75:C76 E75:H76 A81:A82 C81:C82 E81:G82 H81:H83 A85:A89 C85:C89 E85:H89 A92:A104 C92:C104 E92:H104 A106:A115 C106:C115 E106:H115 A117:A136 C117:C136 E117:H136 A138:A156 C138:C156 E138:H156 A158:A173 C158:C173 E158:H173 A175:A180 C175:C180 E175:G180 H175:H322 A182:A309 C182:C309 E182:E322 F182:G309 E324:E393 H324:H393">
    <cfRule type="expression" dxfId="201" priority="5140">
      <formula>IF(ISBLANK($H$3),0,SEARCH($H$3,$B41))</formula>
    </cfRule>
  </conditionalFormatting>
  <conditionalFormatting sqref="A41 C41 E41:H41 A49 C49 E49:H49 A51 C51 E51:G51 H51:H52 H55 A60 C60 E60:H60 A62:A63 C62:C63 E62:G63 H62:H64 A66 C66 E66:H66 A69 C69 E69:H69 A71 C71 E71:H71 A73 C73 E73:H73 A75:A76 C75:C76 E75:H76 A81:A82 C81:C82 E81:G82 H81:H83 A85:A89 C85:C89 E85:H89 A92:A104 C92:C104 E92:H104 A106:A115 C106:C115 E106:H115 A117:A136 C117:C136 E117:H136 A138:A156 C138:C156 E138:H156 A158:A173 C158:C173 E158:H173 A175:A180 C175:C180 E175:G180 H175:H322 A182:A309 C182:C309 E182:E322 F182:G309 E324:E393 H324:H393">
    <cfRule type="expression" dxfId="200" priority="5141">
      <formula>IF(ISBLANK($H$3),0,SEARCH($H$3,$B41))</formula>
    </cfRule>
  </conditionalFormatting>
  <conditionalFormatting sqref="A41 A49 A51 A60 A62:A63 A66 A69 A71 A73 A75:A76 A81:A82 A85:A89 A92:A104 A106:A115 A117:A136 A138:A156 A158:A173 A175:A180 A182:A309">
    <cfRule type="expression" dxfId="199" priority="5142">
      <formula>IF(ISBLANK($H$3),0,SEARCH($H$3,$B41))</formula>
    </cfRule>
  </conditionalFormatting>
  <conditionalFormatting sqref="A41 E41:F41 A49 E49:F49 A51 E51:F51 A60 E60:F60 A62:A63 E62:F63 A66 E66:F66 A69 E69:F69 A71 E71:F71 A73 E73:F73 A75:A76 E75:F76 A81:A82 E81:F82 A85:A89 E85:F89 A92:A104 E92:F104 A106:A115 E106:F115 A117:A136 E117:F136 A138:A156 E138:F156 A158:A173 E158:F173 A175:A180 E175:F180 A182:A309 E182:E322 F182:F309 E324:E393">
    <cfRule type="expression" dxfId="198" priority="5143">
      <formula>IF(ISBLANK($H$3),0,SEARCH($H$3,$B41))</formula>
    </cfRule>
  </conditionalFormatting>
  <conditionalFormatting sqref="A41 A49 A51 A60 A62:A63 A66 A69 A71 A73 A75:A76 A81:A82 A85:A89 A92:A104 A106:A115 A117:A136 A138:A156 A158:A173 A175:A180 A182:A309">
    <cfRule type="expression" dxfId="197" priority="5144">
      <formula>IF(ISBLANK($H$3),0,SEARCH($H$3,$B41))</formula>
    </cfRule>
  </conditionalFormatting>
  <conditionalFormatting sqref="G40:H40 G47:H48 H50:H51 H53:H54 G56:H57 G59:H59 G61:H61 G64:H65 G68:H68 G70:H70 G72:H72 G75:H75 G80:H80 G83:H84 G88:H88 G91:H99 G101:H102 G104:H110 G112:H114 G116:H152 G154:H155 G157:H168 G170:H171 G173:H176 G178:G179 H178:H322 G181:G183 G185:G309 H324:H393">
    <cfRule type="expression" dxfId="196" priority="5145">
      <formula>IF(ISBLANK($H$3),0,SEARCH($H$3,$B41))</formula>
    </cfRule>
  </conditionalFormatting>
  <conditionalFormatting sqref="G40:H40 G47:H48 H50:H51 H53:H54 G56:H57 G59:H59 G61:H61 G64:H65 G68:H68 G70:H70 G72:H72 G75:H75 G80:H80 G83:H84 G88:H88 G91:H99 G101:H102 G104:H110 G112:H114 G116:H152 G154:H155 G157:H168 G170:H171 G173:H176 G178:G179 H178:H322 G181:G183 G185:G309 H324:H393">
    <cfRule type="expression" dxfId="195" priority="5146">
      <formula>IF(ISBLANK($H$3),0,SEARCH($H$3,$B41))</formula>
    </cfRule>
  </conditionalFormatting>
  <conditionalFormatting sqref="G40:H40 G47:H48 H50:H51 H53:H54 G56:H57 G59:H59 G61:H61 G64:H65 G68:H68 G70:H70 G72:H72 G75:H75 G80:H80 G83:H84 G88:H88 G91:H99 G101:H102 G104:H110 G112:H114 G116:H152 G154:H155 G157:H168 G170:H171 G173:H176 G178:G179 H178:H322 G181:G183 G185:G309 H324:H393">
    <cfRule type="expression" dxfId="194" priority="5147">
      <formula>IF(ISBLANK($H$3),0,SEARCH($H$3,$B41))</formula>
    </cfRule>
  </conditionalFormatting>
  <conditionalFormatting sqref="G40:H40 G47:H48 H50:H51 H53:H54 G56:H57 G59:H59 G61:H61 G64:H65 G68:H68 G70:H70 G72:H72 G75:H75 G80:H80 G83:H84 G88:H88 G91:H99 G101:H102 G104:H110 G112:H114 G116:H152 G154:H155 G157:H168 G170:H171 G173:H176 G178:G179 H178:H322 G181:G183 G185:G309 H324:H393">
    <cfRule type="expression" dxfId="193" priority="5148">
      <formula>IF(ISBLANK($H$3),0,SEARCH($H$3,$B41))</formula>
    </cfRule>
  </conditionalFormatting>
  <conditionalFormatting sqref="G40:H40 G47:H48 H50:H51 H53:H54 G56:H57 G59:H59 G61:H61 G64:H65 G68:H68 G70:H70 G72:H72 G75:H75 G80:H80 G83:H84 G88:H88 G91:H99 G101:H102 G104:H110 G112:H114 G116:H152 G154:H155 G157:H168 G170:H171 G173:H176 G178:G179 H178:H322 G181:G183 G185:G309 H324:H393">
    <cfRule type="expression" dxfId="192" priority="5149">
      <formula>IF(ISBLANK($H$3),0,SEARCH($H$3,$B41))</formula>
    </cfRule>
  </conditionalFormatting>
  <conditionalFormatting sqref="A40:C40 E40:H40 A47:C48 E47:H48 H50:H51 H53:H54 A56:C57 E56:H57 A59:C59 E59:H59 A61:C61 E61:H61 A64:C65 E64:H65 A68:C68 E68:H68 A70:C70 E70:H70 A72:C72 E72:H72 A75:C75 E75:H75 A80:C80 E80:H80 A83:C84 E83:H84 A88:C88 E88:H88 A91:C99 E91:H99 A101:C102 E101:H102 A104:C110 E104:H110 A112:C114 E112:H114 A116:C152 E116:H152 A154:C155 E154:H155 A157:C168 E157:H168 A170:C171 E170:H171 A173:C176 E173:H176 A178:C179 E178:G179 H178:H322 A181:C183 E181:G183 A185:C309 E185:E322 F185:G309 E324:E393 H324:H393">
    <cfRule type="expression" dxfId="191" priority="5150">
      <formula>IF(ISBLANK($H$3),0,SEARCH($H$3,$B40))</formula>
    </cfRule>
  </conditionalFormatting>
  <conditionalFormatting sqref="A40:C40 E40:J40 A47:C48 E47:J48 H50:H51 H53:H54 A56:C57 E56:J57 A59:C59 E59:J59 A61:C61 E61:J61 A64:C65 E64:J65 A68:C68 E68:J68 A70:C70 E70:J70 A72:C72 E72:J72 A75:C75 E75:J75 A80:C80 E80:J80 A83:C84 E83:J84 A88:C88 E88:J88 A91:C99 E91:J99 A101:C102 E101:J102 A104:C110 E104:J110 A112:C114 E112:J114 A116:C152 E116:J152 A154:C155 E154:J155 A157:C168 E157:J168 A170:C171 E170:J171 A173:C176 E173:J176 A178:C179 E178:G179 H178:H322 I178:J179 A181:C183 E181:G183 I181:J183 A185:C309 E185:E322 F185:G309 I185:J309 E324:E393 H324:H393">
    <cfRule type="expression" dxfId="190" priority="5151">
      <formula>IF(ISBLANK($H$3),0,SEARCH($H$3,$B40))</formula>
    </cfRule>
  </conditionalFormatting>
  <conditionalFormatting sqref="A40 C40 E40:H40 A47:A48 C47:C48 E47:H48 H50:H51 H53:H54 A56:A57 C56:C57 E56:H57 A59 C59 E59:H59 A61 C61 E61:H61 A64:A65 C64:C65 E64:H65 A68 C68 E68:H68 A70 C70 E70:H70 A72 C72 E72:H72 A75 C75 E75:H75 A80 C80 E80:H80 A83:A84 C83:C84 E83:H84 A88 C88 E88:H88 A91:A99 C91:C99 E91:H99 A101:A102 C101:C102 E101:H102 A104:A110 C104:C110 E104:H110 A112:A114 C112:C114 E112:H114 A116:A152 C116:C152 E116:H152 A154:A155 C154:C155 E154:H155 A157:A168 C157:C168 E157:H168 A170:A171 C170:C171 E170:H171 A173:A176 C173:C176 E173:H176 A178:A179 C178:C179 E178:G179 H178:H322 A181:A183 C181:C183 E181:G183 A185:A309 C185:C309 E185:E322 F185:G309 E324:E393 H324:H393">
    <cfRule type="expression" dxfId="189" priority="5152">
      <formula>IF(ISBLANK($H$3),0,SEARCH($H$3,$B40))</formula>
    </cfRule>
  </conditionalFormatting>
  <conditionalFormatting sqref="H40 H47:H48 H50:H51 H53:H54 H56:H57 H59 H61 H64:H65 H68 H70 H72 H75 H80 H83:H84 H88 H91:H99 H101:H102 H104:H110 H112:H114 H116:H152 H154:H155 H157:H168 H170:H171 H173:H176 H178:H322 H324:H393">
    <cfRule type="expression" dxfId="188" priority="5153">
      <formula>IF(ISBLANK($H$3),0,SEARCH($H$3,$B40))</formula>
    </cfRule>
  </conditionalFormatting>
  <conditionalFormatting sqref="A40 C40 E40:H40 A47:A48 C47:C48 E47:H48 H50:H51 H53:H54 A56:A57 C56:C57 E56:H57 A59 C59 E59:H59 A61 C61 E61:H61 A64:A65 C64:C65 E64:H65 A68 C68 E68:H68 A70 C70 E70:H70 A72 C72 E72:H72 A75 C75 E75:H75 A80 C80 E80:H80 A83:A84 C83:C84 E83:H84 A88 C88 E88:H88 A91:A99 C91:C99 E91:H99 A101:A102 C101:C102 E101:H102 A104:A110 C104:C110 E104:H110 A112:A114 C112:C114 E112:H114 A116:A152 C116:C152 E116:H152 A154:A155 C154:C155 E154:H155 A157:A168 C157:C168 E157:H168 A170:A171 C170:C171 E170:H171 A173:A176 C173:C176 E173:H176 A178:A179 C178:C179 E178:G179 H178:H322 A181:A183 C181:C183 E181:G183 A185:A309 C185:C309 E185:E322 F185:G309 E324:E393 H324:H393">
    <cfRule type="expression" dxfId="187" priority="5154">
      <formula>IF(ISBLANK($H$3),0,SEARCH($H$3,$B40))</formula>
    </cfRule>
  </conditionalFormatting>
  <conditionalFormatting sqref="A40 C40 E40:H40 A47:A48 C47:C48 E47:H48 H50:H51 H53:H54 A56:A57 C56:C57 E56:H57 A59 C59 E59:H59 A61 C61 E61:H61 A64:A65 C64:C65 E64:H65 A68 C68 E68:H68 A70 C70 E70:H70 A72 C72 E72:H72 A75 C75 E75:H75 A80 C80 E80:H80 A83:A84 C83:C84 E83:H84 A88 C88 E88:H88 A91:A99 C91:C99 E91:H99 A101:A102 C101:C102 E101:H102 A104:A110 C104:C110 E104:H110 A112:A114 C112:C114 E112:H114 A116:A152 C116:C152 E116:H152 A154:A155 C154:C155 E154:H155 A157:A168 C157:C168 E157:H168 A170:A171 C170:C171 E170:H171 A173:A176 C173:C176 E173:H176 A178:A179 C178:C179 E178:G179 H178:H322 A181:A183 C181:C183 E181:G183 A185:A309 C185:C309 E185:E322 F185:G309 E324:E393 H324:H393">
    <cfRule type="expression" dxfId="186" priority="5155">
      <formula>IF(ISBLANK($H$3),0,SEARCH($H$3,$B40))</formula>
    </cfRule>
  </conditionalFormatting>
  <conditionalFormatting sqref="A40 C40 E40:H40 A47:A48 C47:C48 E47:H48 H50:H51 H53:H54 A56:A57 C56:C57 E56:H57 A59 C59 E59:H59 A61 C61 E61:H61 A64:A65 C64:C65 E64:H65 A68 C68 E68:H68 A70 C70 E70:H70 A72 C72 E72:H72 A75 C75 E75:H75 A80 C80 E80:H80 A83:A84 C83:C84 E83:H84 A88 C88 E88:H88 A91:A99 C91:C99 E91:H99 A101:A102 C101:C102 E101:H102 A104:A110 C104:C110 E104:H110 A112:A114 C112:C114 E112:H114 A116:A152 C116:C152 E116:H152 A154:A155 C154:C155 E154:H155 A157:A168 C157:C168 E157:H168 A170:A171 C170:C171 E170:H171 A173:A176 C173:C176 E173:H176 A178:A179 C178:C179 E178:G179 H178:H322 A181:A183 C181:C183 E181:G183 A185:A309 C185:C309 E185:E322 F185:G309 E324:E393 H324:H393">
    <cfRule type="expression" dxfId="185" priority="5156">
      <formula>IF(ISBLANK($H$3),0,SEARCH($H$3,$B40))</formula>
    </cfRule>
  </conditionalFormatting>
  <conditionalFormatting sqref="H40 H47:H48 H50:H51 H53:H54 H56:H57 H59 H61 H64:H65 H68 H70 H72 H75 H80 H83:H84 H88 H91:H99 H101:H102 H104:H110 H112:H114 H116:H152 H154:H155 H157:H168 H170:H171 H173:H176 H178:H322 H324:H393">
    <cfRule type="expression" dxfId="184" priority="5157">
      <formula>IF(ISBLANK($H$3),0,SEARCH($H$3,$B40))</formula>
    </cfRule>
  </conditionalFormatting>
  <conditionalFormatting sqref="A39:C39 E39:H39 A46:C46 E46:H46 A55:C55 E55:H55 A58:C58 E58:H58 A60:C60 E60:H60 A63:C63 E63:G63 H63:H64 A67:C67 E67:H67 A69:C69 E69:H69 A71:C71 E71:H71 A79:C79 E79:H79 A81:C82 E81:G82 H81:H83 A87:C87 E87:H87 A90:C98 E90:H98 A100:C101 E100:H101 A103:C109 E103:H109 A111:C147 E111:H147 A149:C154 E149:H154 A156:C163 E156:H163 A165:C170 E165:H170 A172:C178 E172:H178 A180:C182 E180:H182 A184:C309 E184:E322 F184:G309 H184:H322 E324:E393 H324:H393">
    <cfRule type="expression" dxfId="183" priority="5158">
      <formula>IF(ISBLANK($H$3),0,SEARCH($H$3,$B39))</formula>
    </cfRule>
  </conditionalFormatting>
  <conditionalFormatting sqref="A39:C39 E39:J39 A46:C46 E46:J46 A55:C55 E55:J55 A58:C58 E58:J58 A60:C60 E60:J60 A63:C63 E63:G63 H63:H64 I63:J63 A67:C67 E67:J67 A69:C69 E69:J69 A71:C71 E71:J71 A79:C79 E79:J79 A81:C82 E81:G82 H81:H83 I81:J82 A87:C87 E87:J87 A90:C98 E90:J98 A100:C101 E100:J101 A103:C109 E103:J109 A111:C147 E111:J147 A149:C154 E149:J154 A156:C163 E156:J163 A165:C170 E165:J170 A172:C178 E172:J178 A180:C182 E180:J182 A184:C309 E184:E322 F184:G309 H184:H322 I184:J309 E324:E393 H324:H393">
    <cfRule type="expression" dxfId="182" priority="5159">
      <formula>IF(ISBLANK($H$3),0,SEARCH($H$3,$B39))</formula>
    </cfRule>
  </conditionalFormatting>
  <conditionalFormatting sqref="A39 A46 A55 A58 A60 A63 A67 A69 A71 A79 A81:A82 A87 A90:A98 A100:A101 A103:A109 A111:A147 A149:A154 A156:A163 A165:A170 A172:A178 A180:A182 A184:A309">
    <cfRule type="expression" dxfId="181" priority="5160">
      <formula>IF(ISBLANK($H$3),0,SEARCH($H$3,$B39))</formula>
    </cfRule>
  </conditionalFormatting>
  <conditionalFormatting sqref="A39 C39 E39:H39 A46 C46 E46:H46 A55 C55 E55:H55 A58 C58 E58:H58 A60 C60 E60:H60 A63 C63 E63:G63 H63:H64 A67 C67 E67:H67 A69 C69 E69:H69 A71 C71 E71:H71 A79 C79 E79:H79 A81:A82 C81:C82 E81:G82 H81:H83 A87 C87 E87:H87 A90:A98 C90:C98 E90:H98 A100:A101 C100:C101 E100:H101 A103:A109 C103:C109 E103:H109 A111:A147 C111:C147 E111:H147 A149:A154 C149:C154 E149:H154 A156:A163 C156:C163 E156:H163 A165:A170 C165:C170 E165:H170 A172:A178 C172:C178 E172:H178 A180:A182 C180:C182 E180:H182 A184:A309 C184:C309 E184:E322 F184:G309 H184:H322 E324:E393 H324:H393">
    <cfRule type="expression" dxfId="180" priority="5161">
      <formula>IF(ISBLANK($H$3),0,SEARCH($H$3,$B39))</formula>
    </cfRule>
  </conditionalFormatting>
  <conditionalFormatting sqref="H39 H46 H55 H58 H60 H63:H64 H67 H69 H71 H79 H81:H83 H87 H90:H98 H100:H101 H103:H109 H111:H147 H149:H154 H156:H163 H165:H170 H172:H178 H180:H182 H184:H322 H324:H393">
    <cfRule type="expression" dxfId="179" priority="5162">
      <formula>IF(ISBLANK($H$3),0,SEARCH($H$3,$B39))</formula>
    </cfRule>
  </conditionalFormatting>
  <conditionalFormatting sqref="A39 C39 E39:H39 A46 C46 E46:H46 A55 C55 E55:H55 A58 C58 E58:H58 A60 C60 E60:H60 A63 C63 E63:G63 H63:H64 A67 C67 E67:H67 A69 C69 E69:H69 A71 C71 E71:H71 A79 C79 E79:H79 A81:A82 C81:C82 E81:G82 H81:H83 A87 C87 E87:H87 A90:A98 C90:C98 E90:H98 A100:A101 C100:C101 E100:H101 A103:A109 C103:C109 E103:H109 A111:A147 C111:C147 E111:H147 A149:A154 C149:C154 E149:H154 A156:A163 C156:C163 E156:H163 A165:A170 C165:C170 E165:H170 A172:A178 C172:C178 E172:H178 A180:A182 C180:C182 E180:H182 A184:A309 C184:C309 E184:E322 F184:G309 H184:H322 E324:E393 H324:H393">
    <cfRule type="expression" dxfId="178" priority="5163">
      <formula>IF(ISBLANK($H$3),0,SEARCH($H$3,$B39))</formula>
    </cfRule>
  </conditionalFormatting>
  <conditionalFormatting sqref="A39 C39 E39:H39 A46 C46 E46:H46 A55 C55 E55:H55 A58 C58 E58:H58 A60 C60 E60:H60 A63 C63 E63:G63 H63:H64 A67 C67 E67:H67 A69 C69 E69:H69 A71 C71 E71:H71 A79 C79 E79:H79 A81:A82 C81:C82 E81:G82 H81:H83 A87 C87 E87:H87 A90:A98 C90:C98 E90:H98 A100:A101 C100:C101 E100:H101 A103:A109 C103:C109 E103:H109 A111:A147 C111:C147 E111:H147 A149:A154 C149:C154 E149:H154 A156:A163 C156:C163 E156:H163 A165:A170 C165:C170 E165:H170 A172:A178 C172:C178 E172:H178 A180:A182 C180:C182 E180:H182 A184:A309 C184:C309 E184:E322 F184:G309 H184:H322 E324:E393 H324:H393">
    <cfRule type="expression" dxfId="177" priority="5164">
      <formula>IF(ISBLANK($H$3),0,SEARCH($H$3,$B39))</formula>
    </cfRule>
  </conditionalFormatting>
  <conditionalFormatting sqref="A39 A46 A55 A58 A60 A63 A67 A69 A71 A79 A81:A82 A87 A90:A98 A100:A101 A103:A109 A111:A147 A149:A154 A156:A163 A165:A170 A172:A178 A180:A182 A184:A309">
    <cfRule type="expression" dxfId="176" priority="5165">
      <formula>IF(ISBLANK($H$3),0,SEARCH($H$3,$B39))</formula>
    </cfRule>
  </conditionalFormatting>
  <conditionalFormatting sqref="A39 C39 E39:H39 A46 C46 E46:H46 A55 C55 E55:H55 A58 C58 E58:H58 A60 C60 E60:H60 A63 C63 E63:G63 H63:H64 A67 C67 E67:H67 A69 C69 E69:H69 A71 C71 E71:H71 A79 C79 E79:H79 A81:A82 C81:C82 E81:G82 H81:H83 A87 C87 E87:H87 A90:A98 C90:C98 E90:H98 A100:A101 C100:C101 E100:H101 A103:A109 C103:C109 E103:H109 A111:A147 C111:C147 E111:H147 A149:A154 C149:C154 E149:H154 A156:A163 C156:C163 E156:H163 A165:A170 C165:C170 E165:H170 A172:A178 C172:C178 E172:H178 A180:A182 C180:C182 E180:H182 A184:A309 C184:C309 E184:E322 F184:G309 H184:H322 E324:E393 H324:H393">
    <cfRule type="expression" dxfId="175" priority="5166">
      <formula>IF(ISBLANK($H$3),0,SEARCH($H$3,$B39))</formula>
    </cfRule>
  </conditionalFormatting>
  <conditionalFormatting sqref="H39 H46 H55 H58 H60 H63:H64 H67 H69 H71 H79 H81:H83 H87 H90:H98 H100:H101 H103:H109 H111:H147 H149:H154 H156:H163 H165:H170 H172:H178 H180:H182 H184:H322 H324:H393">
    <cfRule type="expression" dxfId="174" priority="5167">
      <formula>IF(ISBLANK($H$3),0,SEARCH($H$3,$B39))</formula>
    </cfRule>
  </conditionalFormatting>
  <conditionalFormatting sqref="A38:C38 E38:H38 A45:C45 E45:H45 A53:C57 E53:H57 A59:C59 E59:H59 A64:C64 E64:H64 A66:C66 E66:H66 A68:C68 E68:H68 A70:C70 E70:H70 H75 A78:C78 E78:H78 A80:C80 E80:G80 H80:H81 A83:C83 E83:H83 A89:C93 E89:G93 H89:H94 A96:C98 E96:H98 A102:C108 E102:H108 A113:C119 E113:G119 H113:H141 A122:C141 E122:G141 A144:C144 E144:H144 H146 A148:C152 E148:H152 A155:C161 E155:H161 A164:C168 E164:H168 A171:C176 E171:H176 A179:C181 E179:G181 H179:H322 A183:C184 E183:G184 H324:H393">
    <cfRule type="expression" dxfId="173" priority="5168">
      <formula>IF(ISBLANK($H$3),0,SEARCH($H$3,$B38))</formula>
    </cfRule>
  </conditionalFormatting>
  <conditionalFormatting sqref="A38:C38 E38:J38 A45:C45 E45:J45 A53:C57 E53:J57 A59:C59 E59:J59 A64:C64 E64:J64 A66:C66 E66:J66 A68:C68 E68:J68 A70:C70 E70:J70 H75 A78:C78 E78:J78 A80:C80 E80:G80 H80:H81 I80:J80 A83:C83 E83:J83 A89:C93 E89:G93 H89:H94 I89:J93 A96:C98 E96:J98 A102:C108 E102:J108 A113:C119 E113:G119 H113:H141 I113:J119 A122:C141 E122:G141 I122:J141 A144:C144 E144:J144 H146 A148:C152 E148:J152 A155:C161 E155:J161 A164:C168 E164:J168 A171:C176 E171:J176 A179:C181 E179:G181 H179:H322 I179:J181 A183:C184 E183:G184 I183:J184 H324:H393">
    <cfRule type="expression" dxfId="172" priority="5169">
      <formula>IF(ISBLANK($H$3),0,SEARCH($H$3,$B38))</formula>
    </cfRule>
  </conditionalFormatting>
  <conditionalFormatting sqref="A38 C38 E38:H38 A45 C45 E45:H45 A53:A57 C53:C57 E53:H57 A59 C59 E59:H59 A64 C64 E64:H64 A66 C66 E66:H66 A68 C68 E68:H68 A70 C70 E70:H70 H75 A78 C78 E78:H78 A80 C80 E80:G80 H80:H81 A83 C83 E83:H83 A89:A93 C89:C93 E89:G93 H89:H94 A96:A98 C96:C98 E96:H98 A102:A108 C102:C108 E102:H108 A113:A119 C113:C119 E113:G119 H113:H141 A122:A141 C122:C141 E122:G141 A144 C144 E144:H144 H146 A148:A152 C148:C152 E148:H152 A155:A161 C155:C161 E155:H161 A164:A168 C164:C168 E164:H168 A171:A176 C171:C176 E171:H176 A179:A181 C179:C181 E179:G181 H179:H322 A183:A184 C183:C184 E183:G184 H324:H393">
    <cfRule type="expression" dxfId="171" priority="5170">
      <formula>IF(ISBLANK($H$3),0,SEARCH($H$3,$B38))</formula>
    </cfRule>
  </conditionalFormatting>
  <conditionalFormatting sqref="H38 H45 H53:H57 H59 H64 H66 H68 H70 H75 H78 H80:H81 H83 H89:H94 H96:H98 H102:H108 H113:H141 H144 H146 H148:H152 H155:H161 H164:H168 H171:H176 H179:H322 H324:H393">
    <cfRule type="expression" dxfId="170" priority="5171">
      <formula>IF(ISBLANK($H$3),0,SEARCH($H$3,$B38))</formula>
    </cfRule>
  </conditionalFormatting>
  <conditionalFormatting sqref="A38 C38 E38:H38 A45 C45 E45:H45 A53:A57 C53:C57 E53:H57 A59 C59 E59:H59 A64 C64 E64:H64 A66 C66 E66:H66 A68 C68 E68:H68 A70 C70 E70:H70 H75 A78 C78 E78:H78 A80 C80 E80:G80 H80:H81 A83 C83 E83:H83 A89:A93 C89:C93 E89:G93 H89:H94 A96:A98 C96:C98 E96:H98 A102:A108 C102:C108 E102:H108 A113:A119 C113:C119 E113:G119 H113:H141 A122:A141 C122:C141 E122:G141 A144 C144 E144:H144 H146 A148:A152 C148:C152 E148:H152 A155:A161 C155:C161 E155:H161 A164:A168 C164:C168 E164:H168 A171:A176 C171:C176 E171:H176 A179:A181 C179:C181 E179:G181 H179:H322 A183:A184 C183:C184 E183:G184 H324:H393">
    <cfRule type="expression" dxfId="169" priority="5172">
      <formula>IF(ISBLANK($H$3),0,SEARCH($H$3,$B38))</formula>
    </cfRule>
  </conditionalFormatting>
  <conditionalFormatting sqref="A38 E38 H38 A45 E45 H45 A53:A57 E53:E57 H53:H57 A59 E59 H59 A64 E64 H64 A66 E66 H66 A68 E68 H68 A70 E70 H70 H75 A78 E78 H78 A80 E80 H80:H81 A83 E83 H83 A89:A93 E89:E93 H89:H94 A96:A98 E96:E98 H96:H98 A102:A108 E102:E108 H102:H108 A113:A119 E113:E119 H113:H141 A122:A141 E122:E141 A144 E144 H144 H146 A148:A152 E148:E152 H148:H152 A155:A161 E155:E161 H155:H161 A164:A168 E164:E168 H164:H168 A171:A176 E171:E176 H171:H176 A179:A181 E179:E181 H179:H322 A183:A184 E183:E184 H324:H393">
    <cfRule type="expression" dxfId="168" priority="5173">
      <formula>IF(ISBLANK($H$3),0,SEARCH($H$3,$B38))</formula>
    </cfRule>
  </conditionalFormatting>
  <conditionalFormatting sqref="A38 C38 E38:H38 A45 C45 E45:H45 A53:A57 C53:C57 E53:H57 A59 C59 E59:H59 A64 C64 E64:H64 A66 C66 E66:H66 A68 C68 E68:H68 A70 C70 E70:H70 H75 A78 C78 E78:H78 A80 C80 E80:G80 H80:H81 A83 C83 E83:H83 A89:A93 C89:C93 E89:G93 H89:H94 A96:A98 C96:C98 E96:H98 A102:A108 C102:C108 E102:H108 A113:A119 C113:C119 E113:G119 H113:H141 A122:A141 C122:C141 E122:G141 A144 C144 E144:H144 H146 A148:A152 C148:C152 E148:H152 A155:A161 C155:C161 E155:H161 A164:A168 C164:C168 E164:H168 A171:A176 C171:C176 E171:H176 A179:A181 C179:C181 E179:G181 H179:H322 A183:A184 C183:C184 E183:G184 H324:H393">
    <cfRule type="expression" dxfId="167" priority="5174">
      <formula>IF(ISBLANK($H$3),0,SEARCH($H$3,$B38))</formula>
    </cfRule>
  </conditionalFormatting>
  <conditionalFormatting sqref="H38 H45 H53:H57 H59 H64 H66 H68 H70 H75 H78 H80:H81 H83 H89:H94 H96:H98 H102:H108 H113:H141 H144 H146 H148:H152 H155:H161 H164:H168 H171:H176 H179:H322 H324:H393">
    <cfRule type="expression" dxfId="166" priority="5175">
      <formula>IF(ISBLANK($H$3),0,SEARCH($H$3,$B38))</formula>
    </cfRule>
  </conditionalFormatting>
  <conditionalFormatting sqref="A36:C37 E36:H37 A43:C44 E43:H44 A47:C47 E47:H47 H50:H58 A51:C58 E51:G58 A63:C69 E63:H69 A75:C79 E75:H79 H81 A87:C92 E87:H92 A94:C94 E94:H94 A96:C98 E96:H98 A100:C107 E100:H107 A111:C118 E111:H118 A120:C140 E120:H140 A142:C143 E142:H143 A145:C309 E145:E322 F145:G309 H145:H322 E324:E393 H324:H393">
    <cfRule type="expression" dxfId="165" priority="5176">
      <formula>IF(ISBLANK($H$3),0,SEARCH($H$3,$B36))</formula>
    </cfRule>
  </conditionalFormatting>
  <conditionalFormatting sqref="A36:C37 E36:J37 A43:C44 E43:J44 A47:C47 E47:J47 H50:H58 A51:C58 E51:G58 I51:J58 A63:C69 E63:J69 A75:C79 E75:J79 H81 A87:C92 E87:J92 A94:C94 E94:J94 A96:C98 E96:J98 A100:C107 E100:J107 A111:C118 E111:J118 A120:C140 E120:J140 A142:C143 E142:J143 A145:C309 E145:E322 F145:G309 H145:H322 I145:J309 E324:E393 H324:H393">
    <cfRule type="expression" dxfId="164" priority="5177">
      <formula>IF(ISBLANK($H$3),0,SEARCH($H$3,$B36))</formula>
    </cfRule>
  </conditionalFormatting>
  <conditionalFormatting sqref="A36:A37 C36 E36:F37 G36 H36:H37 A43:A44 C43 E43:F44 G43 H43:H44 A47 C47 E47:H47 H50:H58 A51:A58 C51 E51:F58 G51 C53:C57 G53:G57 A63:A69 C63:C64 E63:F69 G63:G64 H63:H69 C66 G66 C68 G68 A75:A79 C75:C76 E75:F79 G75:G76 H75:H79 C78 G78 H81 A87:A92 C87:C91 E87:F92 G87:G91 H87:H92 A94 C94 E94:H94 A96:A98 C96:C98 E96:H98 A100:A107 C100:C106 E100:F107 G100:G106 H100:H107 A111:A118 C111:C117 E111:F118 G111:G117 H111:H118 A120:A140 C120:C139 E120:F140 G120:G139 H120:H140 A142:A143 C142:C143 E142:H143 A145:A309 C145:C151 E145:E322 F145:F309 G145:G151 H145:H322 C153:C157 G153:G157 C159:C167 G159:G167 C169:C309 G169:G309 E324:E393 H324:H393">
    <cfRule type="expression" dxfId="163" priority="5178">
      <formula>IF(ISBLANK($H$3),0,SEARCH($H$3,$B36))</formula>
    </cfRule>
  </conditionalFormatting>
  <conditionalFormatting sqref="H36:H37 A37 H43:H44 A44 H47 H50:H58 A52:A53 A58 H63:H69 A64:A65 A67 A69 H75:H79 A77 A79 H81 H87:H92 A88:A92 A94 H94 A96:A98 H96:H98 H100:H107 A101:A107 H111:H118 A112:A118 H120:H140 A121:A140 H142:H143 H145:H322 A146:A152 A154:A161 A163:A168 A170:A176 A178:A309 H324:H393">
    <cfRule type="expression" dxfId="162" priority="5179">
      <formula>IF(ISBLANK($H$3),0,SEARCH($H$3,$B36))</formula>
    </cfRule>
  </conditionalFormatting>
  <conditionalFormatting sqref="A36:A37 C36:C37 E36:H37 A43:A44 C43:C44 E43:H44 A47 C47 E47:H47 H50:H58 A51:A58 C51:C58 E51:G58 A63:A69 C63:C69 E63:H69 A75:A79 C75:C79 E75:H79 H81 A87:A92 C87:C92 E87:H92 A94 C94 E94:H94 A96:A98 C96:C98 E96:H98 A100:A107 C100:C107 E100:H107 A111:A118 C111:C118 E111:H118 A120:A140 C120:C140 E120:H140 A142:A143 C142:C143 E142:H143 A145:A309 C145:C309 E145:E322 F145:G309 H145:H322 E324:E393 H324:H393">
    <cfRule type="expression" dxfId="161" priority="5180">
      <formula>IF(ISBLANK($H$3),0,SEARCH($H$3,$B36))</formula>
    </cfRule>
  </conditionalFormatting>
  <conditionalFormatting sqref="A36:A37 E36:E37 H36:H37 C37 F37:G37 A43:A44 E43:E44 H43:H44 C44 F44:G44 A47 E47 H47 H50:H58 A51:A58 E51:E58 C52:C53 F52:G53 C58 F58:G58 A63:A69 E63:E69 H63:H69 C64:C65 F64:G65 C67 F67:G67 C69 F69:G69 A75:A79 E75:E79 H75:H79 C77 F77:G77 C79 F79:G79 H81 A87:A92 E87:E92 H87:H92 C88:C92 F88:G92 A94 C94 E94:H94 A96:A98 C96:C98 E96:H98 A100:A107 E100:E107 H100:H107 C101:C107 F101:G107 A111:A118 E111:E118 H111:H118 C112:C118 F112:G118 A120:A140 E120:E140 H120:H140 C121:C140 F121:G140 A142:A143 E142:E143 H142:H143 A145:A309 E145:E322 H145:H322 C146:C152 F146:G152 C154:C161 F154:G161 C163:C168 F163:G168 C170:C176 F170:G176 C178:C309 F178:G309 E324:E393 H324:H393">
    <cfRule type="expression" dxfId="160" priority="5181">
      <formula>IF(ISBLANK($H$3),0,SEARCH($H$3,$B36))</formula>
    </cfRule>
  </conditionalFormatting>
  <conditionalFormatting sqref="A36:A37 C36 E36:F37 G36 H36:H37 A43:A44 C43 E43:F44 G43 H43:H44 A47 C47 E47:H47 H50:H58 A51:A58 C51 E51:F58 G51 C53:C57 G53:G57 A63:A69 C63:C64 E63:F69 G63:G64 H63:H69 C66 G66 C68 G68 A75:A79 C75:C76 E75:F79 G75:G76 H75:H79 C78 G78 H81 A87:A92 C87:C91 E87:F92 G87:G91 H87:H92 A94 C94 E94:H94 A96:A98 C96:C98 E96:H98 A100:A107 C100:C106 E100:F107 G100:G106 H100:H107 A111:A118 C111:C117 E111:F118 G111:G117 H111:H118 A120:A140 C120:C139 E120:F140 G120:G139 H120:H140 A142:A143 C142:C143 E142:H143 A145:A309 C145:C151 E145:E322 F145:F309 G145:G151 H145:H322 C153:C157 G153:G157 C159:C167 G159:G167 C169:C309 G169:G309 E324:E393 H324:H393">
    <cfRule type="expression" dxfId="159" priority="5182">
      <formula>IF(ISBLANK($H$3),0,SEARCH($H$3,$B36))</formula>
    </cfRule>
  </conditionalFormatting>
  <conditionalFormatting sqref="H36:H37 A37 H43:H44 A44 H47 H50:H58 A52:A53 A58 H63:H69 A64:A65 A67 A69 H75:H79 A77 A79 H81 H87:H92 A88:A92 A94 H94 A96:A98 H96:H98 H100:H107 A101:A107 H111:H118 A112:A118 H120:H140 A121:A140 H142:H143 H145:H322 A146:A152 A154:A161 A163:A168 A170:A176 A178:A309 H324:H393">
    <cfRule type="expression" dxfId="158" priority="5183">
      <formula>IF(ISBLANK($H$3),0,SEARCH($H$3,$B36))</formula>
    </cfRule>
  </conditionalFormatting>
  <conditionalFormatting sqref="A50:C50 E50:H50 A74:C74 E74:H74 A81:C81 E81:H81 A87:C87 E87:H87 A100:C101 E100:H101 A111:C114 E111:H114 A120:C122 E120:G122 H120:H123 A127:C127 E127:H127 A132:C133 E132:H133 H139 A142:C143 E142:H143 A145:C147 E145:H147 A151:C151 E151:H151 A153:C154 E153:H154 A162:C163 E162:H163 A169:C170 E169:H170 A173:C173 E173:H173 A176:C178 E176:H178 A182:C182 E182:H182 A185:C309 E185:E322 F185:G309 H185:H322 E324:E393 H324:H393">
    <cfRule type="expression" dxfId="157" priority="5184">
      <formula>IF(ISBLANK($H$3),0,SEARCH($H$3,$B50))</formula>
    </cfRule>
  </conditionalFormatting>
  <conditionalFormatting sqref="A50:C50 E50:J50 A74:C74 E74:J74 A81:C81 E81:J81 A87:C87 E87:J87 A100:C101 E100:J101 A111:C114 E111:J114 A120:C122 E120:G122 H120:H123 I120:J122 A127:C127 E127:J127 A132:C133 E132:J133 H139 A142:C143 E142:J143 A145:C147 E145:J147 A151:C151 E151:J151 A153:C154 E153:J154 A162:C163 E162:J163 A169:C170 E169:J170 A173:C173 E173:J173 A176:C178 E176:J178 A182:C182 E182:J182 A185:C309 E185:E322 F185:G309 H185:H322 I185:J309 E324:E393 H324:H393">
    <cfRule type="expression" dxfId="156" priority="5185">
      <formula>IF(ISBLANK($H$3),0,SEARCH($H$3,$B50))</formula>
    </cfRule>
  </conditionalFormatting>
  <conditionalFormatting sqref="A50 C50 E50:H50 A74 C74 E74:H74 A81 C81 E81:H81 A87 C87 E87:H87 A100:A101 C100:C101 E100:H101 A111:A114 C111:C114 E111:H114 A120:A122 C120:C122 E120:G122 H120:H123 A127 C127 E127:H127 A132:A133 C132:C133 E132:H133 H139 A142:A143 C142:C143 E142:H143 A145:A147 C145:C147 E145:H147 A151 C151 E151:H151 A153:A154 C153:C154 E153:H154 A162:A163 C162:C163 E162:H163 A169:A170 C169:C170 E169:H170 A173 C173 E173:H173 A176:A178 C176:C178 E176:H178 A182 C182 E182:H182 A185:A309 C185:C309 E185:E322 F185:G309 H185:H322 E324:E393 H324:H393">
    <cfRule type="expression" dxfId="155" priority="5186">
      <formula>IF(ISBLANK($H$3),0,SEARCH($H$3,$B50))</formula>
    </cfRule>
  </conditionalFormatting>
  <conditionalFormatting sqref="A50 F50 H50 A74 F74 H74 A81 F81 H81 A87 F87 H87 A100:A101 F100:F101 H100:H101 A111:A114 F111:F114 H111:H114 A120:A122 F120:F122 H120:H123 A127 F127 H127 A132:A133 F132:F133 H132:H133 H139 A142:A143 F142:F143 H142:H143 A145:A147 F145:F147 H145:H147 A151 F151 H151 A153:A154 F153:F154 H153:H154 A162:A163 F162:F163 H162:H163 A169:A170 F169:F170 H169:H170 A173 F173 H173 A176:A178 F176:F178 H176:H178 A182 F182 H182 A185:A309 F185:F309 H185:H322 H324:H393">
    <cfRule type="expression" dxfId="154" priority="5187">
      <formula>IF(ISBLANK($H$3),0,SEARCH($H$3,$B50))</formula>
    </cfRule>
  </conditionalFormatting>
  <conditionalFormatting sqref="A50 C50 E50:H50 A74 C74 E74:H74 A81 C81 E81:H81 A87 C87 E87:H87 A100:A101 C100:C101 E100:H101 A111:A114 C111:C114 E111:H114 A120:A122 C120:C122 E120:G122 H120:H123 A127 C127 E127:H127 A132:A133 C132:C133 E132:H133 H139 A142:A143 C142:C143 E142:H143 A145:A147 C145:C147 E145:H147 A151 C151 E151:H151 A153:A154 C153:C154 E153:H154 A162:A163 C162:C163 E162:H163 A169:A170 C169:C170 E169:H170 A173 C173 E173:H173 A176:A178 C176:C178 E176:H178 A182 C182 E182:H182 A185:A309 C185:C309 E185:E322 F185:G309 H185:H322 E324:E393 H324:H393">
    <cfRule type="expression" dxfId="153" priority="5188">
      <formula>IF(ISBLANK($H$3),0,SEARCH($H$3,$B50))</formula>
    </cfRule>
  </conditionalFormatting>
  <conditionalFormatting sqref="A50 E50:H50 A74 E74:H74 A81 E81:H81 A87 E87:H87 A100:A101 E100:H101 A111:A114 E111:H114 A120:A122 E120:G122 H120:H123 A127 E127:H127 A132:A133 E132:H133 H139 A142:A143 E142:H143 A145:A147 E145:H147 A151 E151:H151 A153:A154 E153:H154 A162:A163 E162:H163 A169:A170 E169:H170 A173 E173:H173 A176:A178 E176:H178 A182 E182:H182 A185:A309 E185:E322 F185:G309 H185:H322 E324:E393 H324:H393">
    <cfRule type="expression" dxfId="152" priority="5189">
      <formula>IF(ISBLANK($H$3),0,SEARCH($H$3,$B50))</formula>
    </cfRule>
  </conditionalFormatting>
  <conditionalFormatting sqref="A50 C50 E50:H50 A74 C74 E74:H74 A81 C81 E81:H81 A87 C87 E87:H87 A100:A101 C100:C101 E100:H101 A111:A114 C111:C114 E111:H114 A120:A122 C120:C122 E120:G122 H120:H123 A127 C127 E127:H127 A132:A133 C132:C133 E132:H133 H139 A142:A143 C142:C143 E142:H143 A145:A147 C145:C147 E145:H147 A151 C151 E151:H151 A153:A154 C153:C154 E153:H154 A162:A163 C162:C163 E162:H163 A169:A170 C169:C170 E169:H170 A173 C173 E173:H173 A176:A178 C176:C178 E176:H178 A182 C182 E182:H182 A185:A309 C185:C309 E185:E322 F185:G309 H185:H322 E324:E393 H324:H393">
    <cfRule type="expression" dxfId="151" priority="5190">
      <formula>IF(ISBLANK($H$3),0,SEARCH($H$3,$B50))</formula>
    </cfRule>
  </conditionalFormatting>
  <conditionalFormatting sqref="A50 F50 H50 A74 F74 H74 A81 F81 H81 A87 F87 H87 A100:A101 F100:F101 H100:H101 A111:A114 F111:F114 H111:H114 A120:A122 F120:F122 H120:H123 A127 F127 H127 A132:A133 F132:F133 H132:H133 H139 A142:A143 F142:F143 H142:H143 A145:A147 F145:F147 H145:H147 A151 F151 H151 A153:A154 F153:F154 H153:H154 A162:A163 F162:F163 H162:H163 A169:A170 F169:F170 H169:H170 A173 F173 H173 A176:A178 F176:F178 H176:H178 A182 F182 H182 A185:A309 F185:F309 H185:H322 H324:H393">
    <cfRule type="expression" dxfId="150" priority="5191">
      <formula>IF(ISBLANK($H$3),0,SEARCH($H$3,$B50))</formula>
    </cfRule>
  </conditionalFormatting>
  <conditionalFormatting sqref="A34:C35 E34:H35 A47:C49 E47:G49 H47:H57 A56:C57 E56:G57 A61:C62 E61:H62 A70:C73 E70:H73 A75:C75 E75:H75 A83:C86 E83:H86 A93:C100 E93:H100 A107:C111 E107:H111 A113:C114 E113:H114 A118:C120 E118:H120 A122:C132 E122:H132 A139:C146 E139:H146 A149:C153 E149:H153 A158:C158 E158:H158 A162:C162 E162:H162 A165:C169 E165:H169 A175:C177 E175:H177">
    <cfRule type="expression" dxfId="149" priority="5192">
      <formula>IF(ISBLANK($H$3),0,SEARCH($H$3,$B34))</formula>
    </cfRule>
  </conditionalFormatting>
  <conditionalFormatting sqref="A34:C35 E34:J35 A47:C49 E47:G49 H47:H57 I47:J49 A56:C57 E56:G57 I56:J57 A61:C62 E61:J62 A70:C73 E70:J73 A75:C75 E75:J75 A83:C86 E83:J86 A93:C100 E93:J100 A107:C111 E107:J111 A113:C114 E113:J114 A118:C120 E118:J120 A122:C132 E122:J132 A139:C146 E139:J146 A149:C153 E149:J153 A158:C158 E158:J158 A162:C162 E162:J162 A165:C169 E165:J169 A175:C177 E175:J177">
    <cfRule type="expression" dxfId="148" priority="5193">
      <formula>IF(ISBLANK($H$3),0,SEARCH($H$3,$B34))</formula>
    </cfRule>
  </conditionalFormatting>
  <conditionalFormatting sqref="A35 A49 A62 A71 A73 A85:A86 A94:A100 A108:A111 A113:A114 A119:A120 A122:A132 A141:A146 A150:A153 A162 A166:A169 A175:A177">
    <cfRule type="expression" dxfId="147" priority="5194">
      <formula>IF(ISBLANK($H$3),0,SEARCH($H$3,$B35))</formula>
    </cfRule>
  </conditionalFormatting>
  <conditionalFormatting sqref="A34:A35 C34:C35 E34:H35 A47:A49 C47:C49 E47:G49 H47:H57 A56:A57 C56:C57 E56:G57 A61:A62 C61:C62 E61:H62 A70:A73 C70:C73 E70:H73 A75 C75 E75:H75 A83:A86 C83:C86 E83:H86 A93:A100 C93:C100 E93:H100 A107:A111 C107:C111 E107:H111 A113:A114 C113:C114 E113:H114 A118:A120 C118:C120 E118:H120 A122:A132 C122:C132 E122:H132 A139:A146 C139:C146 E139:H146 A149:A153 C149:C153 E149:H153 A158 C158 E158:H158 A162 C162 E162:H162 A165:A169 C165:C169 E165:H169 A175:A177 C175:C177 E175:H177">
    <cfRule type="expression" dxfId="146" priority="5195">
      <formula>IF(ISBLANK($H$3),0,SEARCH($H$3,$B34))</formula>
    </cfRule>
  </conditionalFormatting>
  <conditionalFormatting sqref="H34:H35 H47:H57 H61:H62 H70:H73 H75 H83:H86 H93:H100 H107:H111 H113:H114 H118:H120 H122:H132 H139:H146 H149:H153 H158 H162 H165:H169 H175:H177">
    <cfRule type="expression" dxfId="145" priority="5196">
      <formula>IF(ISBLANK($H$3),0,SEARCH($H$3,$B34))</formula>
    </cfRule>
  </conditionalFormatting>
  <conditionalFormatting sqref="A34:A35 C34:C35 E34:H35 A47:A49 C47:C49 E47:G49 H47:H57 A56:A57 C56:C57 E56:G57 A61:A62 C61:C62 E61:H62 A70:A73 C70:C73 E70:H73 A75 C75 E75:H75 A83:A86 C83:C86 E83:H86 A93:A100 C93:C100 E93:H100 A107:A111 C107:C111 E107:H111 A113:A114 C113:C114 E113:H114 A118:A120 C118:C120 E118:H120 A122:A132 C122:C132 E122:H132 A139:A146 C139:C146 E139:H146 A149:A153 C149:C153 E149:H153 A158 C158 E158:H158 A162 C162 E162:H162 A165:A169 C165:C169 E165:H169 A175:A177 C175:C177 E175:H177">
    <cfRule type="expression" dxfId="144" priority="5197">
      <formula>IF(ISBLANK($H$3),0,SEARCH($H$3,$B34))</formula>
    </cfRule>
  </conditionalFormatting>
  <conditionalFormatting sqref="A34:A35 C34:C35 E34:H35 A47:A49 C47:C49 E47:G49 H47:H57 A56:A57 C56:C57 E56:G57 A61:A62 C61:C62 E61:H62 A70:A73 C70:C73 E70:H73 A75 C75 E75:H75 A83:A86 C83:C86 E83:H86 A93:A100 C93:C100 E93:H100 A107:A111 C107:C111 E107:H111 A113:A114 C113:C114 E113:H114 A118:A120 C118:C120 E118:H120 A122:A132 C122:C132 E122:H132 A139:A146 C139:C146 E139:H146 A149:A153 C149:C153 E149:H153 A158 C158 E158:H158 A162 C162 E162:H162 A165:A169 C165:C169 E165:H169 A175:A177 C175:C177 E175:H177">
    <cfRule type="expression" dxfId="143" priority="5198">
      <formula>IF(ISBLANK($H$3),0,SEARCH($H$3,$B34))</formula>
    </cfRule>
  </conditionalFormatting>
  <conditionalFormatting sqref="A35 A49 A62 A71 A73 A85:A86 A94:A100 A108:A111 A113:A114 A119:A120 A122:A132 A141:A146 A150:A153 A162 A166:A169 A175:A177">
    <cfRule type="expression" dxfId="142" priority="5199">
      <formula>IF(ISBLANK($H$3),0,SEARCH($H$3,$B35))</formula>
    </cfRule>
  </conditionalFormatting>
  <conditionalFormatting sqref="A34:A35 C34:C35 E34:H35 A47:A49 C47:C49 E47:G49 H47:H57 A56:A57 C56:C57 E56:G57 A61:A62 C61:C62 E61:H62 A70:A73 C70:C73 E70:H73 A75 C75 E75:H75 A83:A86 C83:C86 E83:H86 A93:A100 C93:C100 E93:H100 A107:A111 C107:C111 E107:H111 A113:A114 C113:C114 E113:H114 A118:A120 C118:C120 E118:H120 A122:A132 C122:C132 E122:H132 A139:A146 C139:C146 E139:H146 A149:A153 C149:C153 E149:H153 A158 C158 E158:H158 A162 C162 E162:H162 A165:A169 C165:C169 E165:H169 A175:A177 C175:C177 E175:H177">
    <cfRule type="expression" dxfId="141" priority="5200">
      <formula>IF(ISBLANK($H$3),0,SEARCH($H$3,$B34))</formula>
    </cfRule>
  </conditionalFormatting>
  <conditionalFormatting sqref="H34:H35 H47:H57 H61:H62 H70:H73 H75 H83:H86 H93:H100 H107:H111 H113:H114 H118:H120 H122:H132 H139:H146 H149:H153 H158 H162 H165:H169 H175:H177">
    <cfRule type="expression" dxfId="140" priority="5201">
      <formula>IF(ISBLANK($H$3),0,SEARCH($H$3,$B34))</formula>
    </cfRule>
  </conditionalFormatting>
  <conditionalFormatting sqref="A33:C33 E33:H33 A46:C46 E46:H46 A55:C55 E55:H55 A60:C60 E60:H60 H64 A69:C69 E69:H69 A71:C71 E71:H71 A81:C82 E81:G82 H81:H83 A92:C95 E92:H95 H104 A106:C109 E106:H109 A113:C113 E113:H113 A117:C120 E117:H120 H122:H131 A123:C131 E123:G131 A136:C136 E136:H136 A138:C146 E138:H146 A149:C152 E149:H152 A158:C162 E158:H162 A165:C168 E165:H168 A175:C176 E175:H176">
    <cfRule type="expression" dxfId="139" priority="5202">
      <formula>IF(ISBLANK($H$3),0,SEARCH($H$3,$B33))</formula>
    </cfRule>
  </conditionalFormatting>
  <conditionalFormatting sqref="A33:C33 E33:J33 A46:C46 E46:J46 A55:C55 E55:J55 A60:C60 E60:J60 H64 A69:C69 E69:J69 A71:C71 E71:J71 A81:C82 E81:G82 H81:H83 I81:J82 A92:C95 E92:J95 H104 A106:C109 E106:J109 A113:C113 E113:J113 A117:C120 E117:J120 H122:H131 A123:C131 E123:G131 I123:J131 A136:C136 E136:J136 A138:C146 E138:J146 A149:C152 E149:J152 A158:C162 E158:J162 A165:C168 E165:J168 A175:C176 E175:J176">
    <cfRule type="expression" dxfId="138" priority="5203">
      <formula>IF(ISBLANK($H$3),0,SEARCH($H$3,$B33))</formula>
    </cfRule>
  </conditionalFormatting>
  <conditionalFormatting sqref="A33 C33 E33:H33 A46 C46 E46:H46 A55 C55 E55:H55 A60 C60 E60:H60 H64 A69 C69 E69:H69 A71 C71 E71:H71 A81:A82 C81:C82 E81:G82 H81:H83 A92:A95 C92:C95 E92:H95 H104 A106:A109 C106:C109 E106:H109 A113 C113 E113:H113 A117:A120 C117:C120 E117:H120 H122:H131 A123:A131 C123:C131 E123:G131 A136 C136 E136:H136 A138:A146 C138:C146 E138:H146 A149:A152 C149:C152 E149:H152 A158:A162 C158:C162 E158:H162 A165:A168 C165:C168 E165:H168 A175:A176 C175:C176 E175:H176">
    <cfRule type="expression" dxfId="137" priority="5204">
      <formula>IF(ISBLANK($H$3),0,SEARCH($H$3,$B33))</formula>
    </cfRule>
  </conditionalFormatting>
  <conditionalFormatting sqref="H33 H46 H55 H60 H64 H69 H71 H81:H83 H92:H95 H104 H106:H109 H113 H117:H120 H122:H131 H136 H138:H146 H149:H152 H158:H162 H165:H168 H175:H176">
    <cfRule type="expression" dxfId="136" priority="5205">
      <formula>IF(ISBLANK($H$3),0,SEARCH($H$3,$B33))</formula>
    </cfRule>
  </conditionalFormatting>
  <conditionalFormatting sqref="A33 C33 E33:H33 A46 C46 E46:H46 A55 C55 E55:H55 A60 C60 E60:H60 H64 A69 C69 E69:H69 A71 C71 E71:H71 A81:A82 C81:C82 E81:G82 H81:H83 A92:A95 C92:C95 E92:H95 H104 A106:A109 C106:C109 E106:H109 A113 C113 E113:H113 A117:A120 C117:C120 E117:H120 H122:H131 A123:A131 C123:C131 E123:G131 A136 C136 E136:H136 A138:A146 C138:C146 E138:H146 A149:A152 C149:C152 E149:H152 A158:A162 C158:C162 E158:H162 A165:A168 C165:C168 E165:H168 A175:A176 C175:C176 E175:H176">
    <cfRule type="expression" dxfId="135" priority="5206">
      <formula>IF(ISBLANK($H$3),0,SEARCH($H$3,$B33))</formula>
    </cfRule>
  </conditionalFormatting>
  <conditionalFormatting sqref="A33 C33 E33:H33 A46 C46 E46:H46 A55 C55 E55:H55 A60 C60 E60:H60 H64 A69 C69 E69:H69 A71 C71 E71:H71 A81:A82 C81:C82 E81:G82 H81:H83 A92:A95 C92:C95 E92:H95 H104 A106:A109 C106:C109 E106:H109 A113 C113 E113:H113 A117:A120 C117:C120 E117:H120 H122:H131 A123:A131 C123:C131 E123:G131 A136 C136 E136:H136 A138:A146 C138:C146 E138:H146 A149:A152 C149:C152 E149:H152 A158:A162 C158:C162 E158:H162 A165:A168 C165:C168 E165:H168 A175:A176 C175:C176 E175:H176">
    <cfRule type="expression" dxfId="134" priority="5207">
      <formula>IF(ISBLANK($H$3),0,SEARCH($H$3,$B33))</formula>
    </cfRule>
  </conditionalFormatting>
  <conditionalFormatting sqref="A33 C33 E33:H33 A46 C46 E46:H46 A55 C55 E55:H55 A60 C60 E60:H60 H64 A69 C69 E69:H69 A71 C71 E71:H71 A81:A82 C81:C82 E81:G82 H81:H83 A92:A95 C92:C95 E92:H95 H104 A106:A109 C106:C109 E106:H109 A113 C113 E113:H113 A117:A120 C117:C120 E117:H120 H122:H131 A123:A131 C123:C131 E123:G131 A136 C136 E136:H136 A138:A146 C138:C146 E138:H146 A149:A152 C149:C152 E149:H152 A158:A162 C158:C162 E158:H162 A165:A168 C165:C168 E165:H168 A175:A176 C175:C176 E175:H176">
    <cfRule type="expression" dxfId="133" priority="5208">
      <formula>IF(ISBLANK($H$3),0,SEARCH($H$3,$B33))</formula>
    </cfRule>
  </conditionalFormatting>
  <conditionalFormatting sqref="H33 H46 H55 H60 H64 H69 H71 H81:H83 H92:H95 H104 H106:H109 H113 H117:H120 H122:H131 H136 H138:H146 H149:H152 H158:H162 H165:H168 H175:H176">
    <cfRule type="expression" dxfId="132" priority="5209">
      <formula>IF(ISBLANK($H$3),0,SEARCH($H$3,$B33))</formula>
    </cfRule>
  </conditionalFormatting>
  <conditionalFormatting sqref="A30:C32 E30:H32 A44:C45 E44:H45 A53:C54 E53:H54 A58:C59 E58:H59 A67:C70 E67:H70 H75 A79:C80 E79:H80 A83:C83 E83:H83 A90:C93 E90:G93 H90:H94 A96:C98 E96:H98 A103:C108 E103:H108 H113:H132 A115:C119 E115:G119 A123:C131 E123:G131 A134:C141 E134:H141 A144:C144 E144:H144 H146 A149:C152 E149:H152 A156:C161 E156:H161 A165:C168 E165:H168 A172:C176 E172:H176 A180:C181 E180:H181 A184:C184 E184:H184">
    <cfRule type="expression" dxfId="131" priority="5210">
      <formula>IF(ISBLANK($H$3),0,SEARCH($H$3,$B30))</formula>
    </cfRule>
  </conditionalFormatting>
  <conditionalFormatting sqref="A30:C32 E30:J32 A44:C45 E44:J45 A53:C54 E53:J54 A58:C59 E58:J59 A67:C70 E67:J70 H75 A79:C80 E79:J80 A83:C83 E83:J83 A90:C93 E90:G93 H90:H94 I90:J93 A96:C98 E96:J98 A103:C108 E103:J108 H113:H132 A115:C119 E115:G119 I115:J119 A123:C131 E123:G131 I123:J131 A134:C141 E134:J141 A144:C144 E144:J144 H146 A149:C152 E149:J152 A156:C161 E156:J161 A165:C168 E165:J168 A172:C176 E172:J176 A180:C181 E180:J181 A184:C184 E184:J184">
    <cfRule type="expression" dxfId="130" priority="5211">
      <formula>IF(ISBLANK($H$3),0,SEARCH($H$3,$B30))</formula>
    </cfRule>
  </conditionalFormatting>
  <conditionalFormatting sqref="A30:A32 C30:C32 E30:H32 A44:A45 C44:C45 E44:H45 A53:A54 C53:C54 E53:H54 A58:A59 C58:C59 E58:H59 A67:A70 C67:C70 E67:H70 H75 A79:A80 C79:C80 E79:H80 A83 C83 E83:H83 A90:A93 C90:C93 E90:G93 H90:H94 A96:A98 C96:C98 E96:H98 A103:A108 C103:C108 E103:H108 H113:H132 A115:A119 C115:C119 E115:G119 A123:A131 C123:C131 E123:G131 A134:A141 C134:C141 E134:H141 A144 C144 E144:H144 H146 A149:A152 C149:C152 E149:H152 A156:A161 C156:C161 E156:H161 A165:A168 C165:C168 E165:H168 A172:A176 C172:C176 E172:H176 A180:A181 C180:C181 E180:H181 A184 C184 E184:H184">
    <cfRule type="expression" dxfId="129" priority="5212">
      <formula>IF(ISBLANK($H$3),0,SEARCH($H$3,$B30))</formula>
    </cfRule>
  </conditionalFormatting>
  <conditionalFormatting sqref="H30:H32 A31:A32 H44:H45 A45 H53:H54 A54 H58:H59 A59 H67:H70 A68 A70 H75 H79:H80 A80 A83 H83 H90:H94 A91:A93 A96:A98 H96:H98 H103:H108 A104:A108 H113:H132 A116:A119 A123:A131 H134:H141 A135:A141 A144 H144 H146 A149:A152 H149:H152 H156:H161 A157:A161 A165:A168 H165:H168 H172:H176 A173:A176 H180:H181 A181 H184">
    <cfRule type="expression" dxfId="128" priority="5213">
      <formula>IF(ISBLANK($H$3),0,SEARCH($H$3,$B30))</formula>
    </cfRule>
  </conditionalFormatting>
  <conditionalFormatting sqref="A30:A32 C30:C32 E30:H32 A44:A45 C44:C45 E44:H45 A53:A54 C53:C54 E53:H54 A58:A59 C58:C59 E58:H59 A67:A70 C67:C70 E67:H70 H75 A79:A80 C79:C80 E79:H80 A83 C83 E83:H83 A90:A93 C90:C93 E90:G93 H90:H94 A96:A98 C96:C98 E96:H98 A103:A108 C103:C108 E103:H108 H113:H132 A115:A119 C115:C119 E115:G119 A123:A131 C123:C131 E123:G131 A134:A141 C134:C141 E134:H141 A144 C144 E144:H144 H146 A149:A152 C149:C152 E149:H152 A156:A161 C156:C161 E156:H161 A165:A168 C165:C168 E165:H168 A172:A176 C172:C176 E172:H176 A180:A181 C180:C181 E180:H181 A184 C184 E184:H184">
    <cfRule type="expression" dxfId="127" priority="5214">
      <formula>IF(ISBLANK($H$3),0,SEARCH($H$3,$B30))</formula>
    </cfRule>
  </conditionalFormatting>
  <conditionalFormatting sqref="A30:A32 C30:C32 E30:H32 A44:A45 C44:C45 E44:H45 A53:A54 C53:C54 E53:H54 A58:A59 C58:C59 E58:H59 A67:A70 C67:C70 E67:H70 H75 A79:A80 C79:C80 E79:H80 A83 C83 E83:H83 A90:A93 C90:C93 E90:G93 H90:H94 A96:A98 C96:C98 E96:H98 A103:A108 C103:C108 E103:H108 H113:H132 A115:A119 C115:C119 E115:G119 A123:A131 C123:C131 E123:G131 A134:A141 C134:C141 E134:H141 A144 C144 E144:H144 H146 A149:A152 C149:C152 E149:H152 A156:A161 C156:C161 E156:H161 A165:A168 C165:C168 E165:H168 A172:A176 C172:C176 E172:H176 A180:A181 C180:C181 E180:H181 A184 C184 E184:H184">
    <cfRule type="expression" dxfId="126" priority="5215">
      <formula>IF(ISBLANK($H$3),0,SEARCH($H$3,$B30))</formula>
    </cfRule>
  </conditionalFormatting>
  <conditionalFormatting sqref="A30:A32 C30:C32 E30:H32 A44:A45 C44:C45 E44:H45 A53:A54 C53:C54 E53:H54 A58:A59 C58:C59 E58:H59 A67:A70 C67:C70 E67:H70 H75 A79:A80 C79:C80 E79:H80 A83 C83 E83:H83 A90:A93 C90:C93 E90:G93 H90:H94 A96:A98 C96:C98 E96:H98 A103:A108 C103:C108 E103:H108 H113:H132 A115:A119 C115:C119 E115:G119 A123:A131 C123:C131 E123:G131 A134:A141 C134:C141 E134:H141 A144 C144 E144:H144 H146 A149:A152 C149:C152 E149:H152 A156:A161 C156:C161 E156:H161 A165:A168 C165:C168 E165:H168 A172:A176 C172:C176 E172:H176 A180:A181 C180:C181 E180:H181 A184 C184 E184:H184">
    <cfRule type="expression" dxfId="125" priority="5216">
      <formula>IF(ISBLANK($H$3),0,SEARCH($H$3,$B30))</formula>
    </cfRule>
  </conditionalFormatting>
  <conditionalFormatting sqref="H30:H32 A31:A32 H44:H45 A45 H53:H54 A54 H58:H59 A59 H67:H70 A68 A70 H75 H79:H80 A80 A83 H83 H90:H94 A91:A93 A96:A98 H96:H98 H103:H108 A104:A108 H113:H132 A116:A119 A123:A131 H134:H141 A135:A141 A144 H144 H146 A149:A152 H149:H152 H156:H161 A157:A161 A165:A168 H165:H168 H172:H176 A173:A176 H180:H181 A181 H184">
    <cfRule type="expression" dxfId="124" priority="5217">
      <formula>IF(ISBLANK($H$3),0,SEARCH($H$3,$B30))</formula>
    </cfRule>
  </conditionalFormatting>
  <conditionalFormatting sqref="A29:C29 E29:H29 A43:C43 E43:H43 A47:C47 E47:H47 H50 A53:C57 E53:H57 A64:C64 E64:H64 A66:C66 E66:H66 A68:C68 E68:H68 A78:C78 E78:H78 H81 A89:C91 E89:H91 H94 A96:C98 E96:H98 A102:C106 E102:H106 A113:C117 E113:H117 H120:H139 A122:C139 E122:G139 A148:C151 E148:H151 A155:C157 E155:H157 A159:C161 E159:H161 A164:C167 E164:H167 A171:C175 E171:G175 H171:H176 A179:C181 E179:G181 H179:H322 A183:C184 E183:G184 H324:H393">
    <cfRule type="expression" dxfId="123" priority="5218">
      <formula>IF(ISBLANK($H$3),0,SEARCH($H$3,$B29))</formula>
    </cfRule>
  </conditionalFormatting>
  <conditionalFormatting sqref="A29:C29 E29:J29 A43:C43 E43:J43 A47:C47 E47:J47 H50 A53:C57 E53:J57 A64:C64 E64:J64 A66:C66 E66:J66 A68:C68 E68:J68 A78:C78 E78:J78 H81 A89:C91 E89:J91 H94 A96:C98 E96:J98 A102:C106 E102:J106 A113:C117 E113:J117 H120:H139 A122:C139 E122:G139 I122:J139 A148:C151 E148:J151 A155:C157 E155:J157 A159:C161 E159:J161 A164:C167 E164:J167 A171:C175 E171:G175 H171:H176 I171:J175 A179:C181 E179:G181 H179:H322 I179:J181 A183:C184 E183:G184 I183:J184 H324:H393">
    <cfRule type="expression" dxfId="122" priority="5219">
      <formula>IF(ISBLANK($H$3),0,SEARCH($H$3,$B29))</formula>
    </cfRule>
  </conditionalFormatting>
  <conditionalFormatting sqref="A29 C29 E29:H29 A43 C43 E43:H43 A47 C47 E47:H47 H50 A53:A57 C53:C57 E53:H57 A64 C64 E64:H64 A66 C66 E66:H66 A68 C68 E68:H68 A78 C78 E78:H78 H81 A89:A91 C89:C91 E89:H91 H94 A96:A98 C96:C98 E96:H98 A102:A106 C102:C106 E102:H106 A113:A117 C113:C117 E113:H117 H120:H139 A122:A139 C122:C139 E122:G139 A148:A151 C148:C151 E148:H151 A155:A157 C155:C157 E155:H157 A159:A161 C159:C161 E159:H161 A164:A167 C164:C167 E164:H167 A171:A175 C171:C175 E171:G175 H171:H176 A179:A181 C179:C181 E179:G181 H179:H322 A183:A184 C183:C184 E183:G184 H324:H393">
    <cfRule type="expression" dxfId="121" priority="5220">
      <formula>IF(ISBLANK($H$3),0,SEARCH($H$3,$B29))</formula>
    </cfRule>
  </conditionalFormatting>
  <conditionalFormatting sqref="H29 H43 H47 H50 H53:H57 H64 H66 H68 H78 H81 H89:H91 H94 H96:H98 H102:H106 H113:H117 H120:H139 H148:H151 H155:H157 H159:H161 H164:H167 H171:H176 H179:H322 H324:H393">
    <cfRule type="expression" dxfId="120" priority="5221">
      <formula>IF(ISBLANK($H$3),0,SEARCH($H$3,$B29))</formula>
    </cfRule>
  </conditionalFormatting>
  <conditionalFormatting sqref="A29 C29 E29:H29 A43 C43 E43:H43 A47 C47 E47:H47 H50 A53:A57 C53:C57 E53:H57 A64 C64 E64:H64 A66 C66 E66:H66 A68 C68 E68:H68 A78 C78 E78:H78 H81 A89:A91 C89:C91 E89:H91 H94 A96:A98 C96:C98 E96:H98 A102:A106 C102:C106 E102:H106 A113:A117 C113:C117 E113:H117 H120:H139 A122:A139 C122:C139 E122:G139 A148:A151 C148:C151 E148:H151 A155:A157 C155:C157 E155:H157 A159:A161 C159:C161 E159:H161 A164:A167 C164:C167 E164:H167 A171:A175 C171:C175 E171:G175 H171:H176 A179:A181 C179:C181 E179:G181 H179:H322 A183:A184 C183:C184 E183:G184 H324:H393">
    <cfRule type="expression" dxfId="119" priority="5222">
      <formula>IF(ISBLANK($H$3),0,SEARCH($H$3,$B29))</formula>
    </cfRule>
  </conditionalFormatting>
  <conditionalFormatting sqref="A29 C29 E29:H29 A43 C43 E43:H43 A47 C47 E47:H47 H50 A53:A57 C53:C57 E53:H57 A64 C64 E64:H64 A66 C66 E66:H66 A68 C68 E68:H68 A78 C78 E78:H78 H81 A89:A91 C89:C91 E89:H91 H94 A96:A98 C96:C98 E96:H98 A102:A106 C102:C106 E102:H106 A113:A117 C113:C117 E113:H117 H120:H139 A122:A139 C122:C139 E122:G139 A148:A151 C148:C151 E148:H151 A155:A157 C155:C157 E155:H157 A159:A161 C159:C161 E159:H161 A164:A167 C164:C167 E164:H167 A171:A175 C171:C175 E171:G175 H171:H176 A179:A181 C179:C181 E179:G181 H179:H322 A183:A184 C183:C184 E183:G184 H324:H393">
    <cfRule type="expression" dxfId="118" priority="5223">
      <formula>IF(ISBLANK($H$3),0,SEARCH($H$3,$B29))</formula>
    </cfRule>
  </conditionalFormatting>
  <conditionalFormatting sqref="A29 C29 E29:H29 A43 C43 E43:H43 A47 C47 E47:H47 H50 A53:A57 C53:C57 E53:H57 A64 C64 E64:H64 A66 C66 E66:H66 A68 C68 E68:H68 A78 C78 E78:H78 H81 A89:A91 C89:C91 E89:H91 H94 A96:A98 C96:C98 E96:H98 A102:A106 C102:C106 E102:H106 A113:A117 C113:C117 E113:H117 H120:H139 A122:A139 C122:C139 E122:G139 A148:A151 C148:C151 E148:H151 A155:A157 C155:C157 E155:H157 A159:A161 C159:C161 E159:H161 A164:A167 C164:C167 E164:H167 A171:A175 C171:C175 E171:G175 H171:H176 A179:A181 C179:C181 E179:G181 H179:H322 A183:A184 C183:C184 E183:G184 H324:H393">
    <cfRule type="expression" dxfId="117" priority="5224">
      <formula>IF(ISBLANK($H$3),0,SEARCH($H$3,$B29))</formula>
    </cfRule>
  </conditionalFormatting>
  <conditionalFormatting sqref="H29 H43 H47 H50 H53:H57 H64 H66 H68 H78 H81 H89:H91 H94 H96:H98 H102:H106 H113:H117 H120:H139 H148:H151 H155:H157 H159:H161 H164:H167 H171:H176 H179:H322 H324:H393">
    <cfRule type="expression" dxfId="116" priority="5225">
      <formula>IF(ISBLANK($H$3),0,SEARCH($H$3,$B29))</formula>
    </cfRule>
  </conditionalFormatting>
  <conditionalFormatting sqref="A27:C28 E27:H28 I28:J28 A33:C34 E33:H34 I34:J34 A41:C42 E41:H42 I42:J42 A46:C52 E46:G52 H46:H57 I47:J48 I50:J50 I52:J52 A55:C57 E55:G57 I56:J57 A60:C67 E60:H67 I61:J61 I64:J65 I67:J67 A69:C77 E69:H77 I70:J70 I72:J72 I74:J75 I77:J77 A81:C90 E81:H90 I81:J81 I83:J84 I87:J90 A92:C309 E92:E322 F92:G309 H92:H322 I93:J105 I107:J116 I118:J137 I139:J158 I162:J309 E324:E393 H324:H393">
    <cfRule type="expression" dxfId="115" priority="5226">
      <formula>IF(ISBLANK($H$3),0,SEARCH($H$3,$B27))</formula>
    </cfRule>
  </conditionalFormatting>
  <conditionalFormatting sqref="A27:C28 E27:J28 A33:C34 E33:J34 A41:C42 E41:J42 A46:C52 E46:G52 H46:H57 I46:J52 A55:C57 E55:G57 I55:J57 A60:C67 E60:J67 A69:C77 E69:J77 A81:C90 E81:J90 A92:C309 E92:E322 F92:G309 H92:H322 I92:J309 E324:E393 H324:H393">
    <cfRule type="expression" dxfId="114" priority="5227">
      <formula>IF(ISBLANK($H$3),0,SEARCH($H$3,$B27))</formula>
    </cfRule>
  </conditionalFormatting>
  <conditionalFormatting sqref="A28 A34 A42 A47:A48 A50 A52 A56:A57 A61 A64:A65 A67 A70 A72 A74:A75 A77 A81 A83:A84 A87:A90 A93:A105 A107:A116 A118:A137 A139:A158 A162:A309">
    <cfRule type="expression" dxfId="113" priority="5228">
      <formula>IF(ISBLANK($H$3),0,SEARCH($H$3,$B28))</formula>
    </cfRule>
  </conditionalFormatting>
  <conditionalFormatting sqref="A27:A28 C27:C28 E27:H28 A33:A34 C33:C34 E33:H34 A41:A42 C41:C42 E41:H42 A46:A52 C46:C52 E46:G52 H46:H57 A55:A57 C55:C57 E55:G57 A60:A67 C60:C67 E60:H67 A69:A77 C69:C77 E69:H77 A81:A90 C81:C90 E81:H90 A92:A309 C92:C309 E92:E322 F92:G309 H92:H322 E324:E393 H324:H393">
    <cfRule type="expression" dxfId="112" priority="5229">
      <formula>IF(ISBLANK($H$3),0,SEARCH($H$3,$B27))</formula>
    </cfRule>
  </conditionalFormatting>
  <conditionalFormatting sqref="A28:C28 E28:H28 A34:C34 E34:H34 A42:C42 E42:H42 A47:C48 E47:H48 A50:C50 E50:G50 H50:H54 A52:C52 E52:G52 A56:C57 E56:H57 A61:C61 E61:H61 A64:C65 E64:H65 A67:C67 E67:H67 A70:C70 E70:H70 A72:C72 E72:H72 A74:C75 E74:H75 A77:C77 E77:H77 A81:C81 E81:H81 A83:C84 E83:H84 A87:C90 E87:H90 A93:C105 E93:H105 A107:C116 E107:H116 A118:C137 E118:H137 A139:C158 E139:H158 A162:C309 E162:E322 F162:G309 H162:H322 E324:E393 H324:H393">
    <cfRule type="expression" dxfId="111" priority="5230">
      <formula>IF(ISBLANK($H$3),0,SEARCH($H$3,$B28))</formula>
    </cfRule>
  </conditionalFormatting>
  <conditionalFormatting sqref="A27:A28 C27:C28 E27:H28 A33:A34 C33:C34 E33:H34 A41:A42 C41:C42 E41:H42 A46:A52 C46:C52 E46:G52 H46:H57 A55:A57 C55:C57 E55:G57 A60:A67 C60:C67 E60:H67 A69:A77 C69:C77 E69:H77 A81:A90 C81:C90 E81:H90 A92:A309 C92:C309 E92:E322 F92:G309 H92:H322 E324:E393 H324:H393">
    <cfRule type="expression" dxfId="110" priority="5231">
      <formula>IF(ISBLANK($H$3),0,SEARCH($H$3,$B27))</formula>
    </cfRule>
  </conditionalFormatting>
  <conditionalFormatting sqref="A27:A28 C27:C28 E27:H28 A33:A34 C33:C34 E33:H34 A41:A42 C41:C42 E41:H42 A46:A52 C46:C52 E46:G52 H46:H57 A55:A57 C55:C57 E55:G57 A60:A67 C60:C67 E60:H67 A69:A77 C69:C77 E69:H77 A81:A90 C81:C90 E81:H90 A92:A309 C92:C309 E92:E322 F92:G309 H92:H322 E324:E393 H324:H393">
    <cfRule type="expression" dxfId="109" priority="5232">
      <formula>IF(ISBLANK($H$3),0,SEARCH($H$3,$B27))</formula>
    </cfRule>
  </conditionalFormatting>
  <conditionalFormatting sqref="A28 A34 A42 A47:A48 A50 A52 A56:A57 A61 A64:A65 A67 A70 A72 A74:A75 A77 A81 A83:A84 A87:A90 A93:A105 A107:A116 A118:A137 A139:A158 A162:A309">
    <cfRule type="expression" dxfId="108" priority="5233">
      <formula>IF(ISBLANK($H$3),0,SEARCH($H$3,$B28))</formula>
    </cfRule>
  </conditionalFormatting>
  <conditionalFormatting sqref="A27:A28 C27:C28 E27:H28 A33:A34 C33:C34 E33:H34 A41:A42 C41:C42 E41:H42 A46:A52 C46:C52 E46:G52 H46:H57 A55:A57 C55:C57 E55:G57 A60:A67 C60:C67 E60:H67 A69:A77 C69:C77 E69:H77 A81:A90 C81:C90 E81:H90 A92:A309 C92:C309 E92:E322 F92:G309 H92:H322 E324:E393 H324:H393">
    <cfRule type="expression" dxfId="107" priority="5234">
      <formula>IF(ISBLANK($H$3),0,SEARCH($H$3,$B27))</formula>
    </cfRule>
  </conditionalFormatting>
  <conditionalFormatting sqref="A28 C28 E28:H28 A34 C34 E34:H34 A42 C42 E42:H42 A47:A48 C47:C48 E47:H48 A50 C50 E50:G50 H50:H54 A52 C52 E52:G52 A56:A57 C56:C57 E56:H57 A61 C61 E61:H61 A64:A65 C64:C65 E64:H65 A67 C67 E67:H67 A70 C70 E70:H70 A72 C72 E72:H72 A74:A75 C74:C75 E74:H75 A77 C77 E77:H77 A81 C81 E81:H81 A83:A84 C83:C84 E83:H84 A87:A90 C87:C90 E87:H90 A93:A105 C93:C105 E93:H105 A107:A116 C107:C116 E107:H116 A118:A137 C118:C137 E118:H137 A139:A158 C139:C158 E139:H158 A162:A309 C162:C309 E162:E322 F162:G309 H162:H322 E324:E393 H324:H393">
    <cfRule type="expression" dxfId="106" priority="5235">
      <formula>IF(ISBLANK($H$3),0,SEARCH($H$3,$B28))</formula>
    </cfRule>
  </conditionalFormatting>
  <conditionalFormatting sqref="A26:C26 E26:H26 A31:C32 E31:H32 A40:C40 E40:H40 A45:C45 E45:H45 A47:C48 E47:H48 H50:H51 H53:H54 A54:C54 E54:G54 A56:C57 E56:H57 A59:C59 E59:H59 A61:C61 E61:H61 A64:C65 E64:H65 A68:C68 E68:H68 A70:C70 E70:H70 A72:C72 E72:H72 A75:C75 E75:H75 A80:C80 E80:H80 A83:C84 E83:H84 A88:C88 E88:H88 A91:C99 E91:H99 A101:C102 E101:H102 A104:C110 E104:H110 A112:C114 E112:H114 A116:C152 E116:H152 A154:C155 E154:H155 A157:C168 E157:H168 A170:C171 E170:H171 A173:C176 E173:H176 A178:C179 E178:G179 H178:H322 A181:C183 E181:G183 A185:C309 E185:E322 F185:G309 E324:E393 H324:H393">
    <cfRule type="expression" dxfId="105" priority="5236">
      <formula>IF(ISBLANK($H$3),0,SEARCH($H$3,$B26))</formula>
    </cfRule>
  </conditionalFormatting>
  <conditionalFormatting sqref="A26:C26 E26:J26 A31:C32 E31:J32 A40:C40 E40:J40 A45:C45 E45:J45 A47:C48 E47:J48 H50:H51 H53:H54 A54:C54 E54:G54 I54:J54 A56:C57 E56:J57 A59:C59 E59:J59 A61:C61 E61:J61 A64:C65 E64:J65 A68:C68 E68:J68 A70:C70 E70:J70 A72:C72 E72:J72 A75:C75 E75:J75 A80:C80 E80:J80 A83:C84 E83:J84 A88:C88 E88:J88 A91:C99 E91:J99 A101:C102 E101:J102 A104:C110 E104:J110 A112:C114 E112:J114 A116:C152 E116:J152 A154:C155 E154:J155 A157:C168 E157:J168 A170:C171 E170:J171 A173:C176 E173:J176 A178:C179 E178:G179 H178:H322 I178:J179 A181:C183 E181:G183 I181:J183 A185:C309 E185:E322 F185:G309 I185:J309 E324:E393 H324:H393">
    <cfRule type="expression" dxfId="104" priority="5237">
      <formula>IF(ISBLANK($H$3),0,SEARCH($H$3,$B26))</formula>
    </cfRule>
  </conditionalFormatting>
  <conditionalFormatting sqref="A26 A31:A32 A40 A45 A47:A48 A54 A56:A57 A59 A61 A64:A65 A68 A70 A72 A75 A80 A83:A84 A88 A91:A99 A101:A102 A104:A110 A112:A114 A116:A152 A154:A155 A157:A168 A170:A171 A173:A176 A178:A179 A181:A183 A185:A309">
    <cfRule type="expression" dxfId="103" priority="5238">
      <formula>IF(ISBLANK($H$3),0,SEARCH($H$3,$B26))</formula>
    </cfRule>
  </conditionalFormatting>
  <conditionalFormatting sqref="A26 C26 E26:H26 A31:A32 C31:C32 E31:H32 A40 C40 E40:H40 A45 C45 E45:H45 A47:A48 C47:C48 E47:H48 H50:H51 H53:H54 A54 C54 E54:G54 A56:A57 C56:C57 E56:H57 A59 C59 E59:H59 A61 C61 E61:H61 A64:A65 C64:C65 E64:H65 A68 C68 E68:H68 A70 C70 E70:H70 A72 C72 E72:H72 A75 C75 E75:H75 A80 C80 E80:H80 A83:A84 C83:C84 E83:H84 A88 C88 E88:H88 A91:A99 C91:C99 E91:H99 A101:A102 C101:C102 E101:H102 A104:A110 C104:C110 E104:H110 A112:A114 C112:C114 E112:H114 A116:A152 C116:C152 E116:H152 A154:A155 C154:C155 E154:H155 A157:A168 C157:C168 E157:H168 A170:A171 C170:C171 E170:H171 A173:A176 C173:C176 E173:H176 A178:A179 C178:C179 E178:G179 H178:H322 A181:A183 C181:C183 E181:G183 A185:A309 C185:C309 E185:E322 F185:G309 E324:E393 H324:H393">
    <cfRule type="expression" dxfId="102" priority="5239">
      <formula>IF(ISBLANK($H$3),0,SEARCH($H$3,$B26))</formula>
    </cfRule>
  </conditionalFormatting>
  <conditionalFormatting sqref="A26 C26 E26:H26 A31:A32 C31:C32 E31:H32 A40 C40 E40:H40 A45 C45 E45:H45 A47:A48 C47:C48 E47:H48 H50:H51 H53:H54 A54 C54 E54:G54 A56:A57 C56:C57 E56:H57 A59 C59 E59:H59 A61 C61 E61:H61 A64:A65 C64:C65 E64:H65 A68 C68 E68:H68 A70 C70 E70:H70 A72 C72 E72:H72 A75 C75 E75:H75 A80 C80 E80:H80 A83:A84 C83:C84 E83:H84 A88 C88 E88:H88 A91:A99 C91:C99 E91:H99 A101:A102 C101:C102 E101:H102 A104:A110 C104:C110 E104:H110 A112:A114 C112:C114 E112:H114 A116:A152 C116:C152 E116:H152 A154:A155 C154:C155 E154:H155 A157:A168 C157:C168 E157:H168 A170:A171 C170:C171 E170:H171 A173:A176 C173:C176 E173:H176 A178:A179 C178:C179 E178:G179 H178:H322 A181:A183 C181:C183 E181:G183 A185:A309 C185:C309 E185:E322 F185:G309 E324:E393 H324:H393">
    <cfRule type="expression" dxfId="101" priority="5240">
      <formula>IF(ISBLANK($H$3),0,SEARCH($H$3,$B26))</formula>
    </cfRule>
  </conditionalFormatting>
  <conditionalFormatting sqref="A26 C26 E26:H26 A31:A32 C31:C32 E31:H32 A40 C40 E40:H40 A45 C45 E45:H45 A47:A48 C47:C48 E47:H48 H50:H51 H53:H54 A54 C54 E54:G54 A56:A57 C56:C57 E56:H57 A59 C59 E59:H59 A61 C61 E61:H61 A64:A65 C64:C65 E64:H65 A68 C68 E68:H68 A70 C70 E70:H70 A72 C72 E72:H72 A75 C75 E75:H75 A80 C80 E80:H80 A83:A84 C83:C84 E83:H84 A88 C88 E88:H88 A91:A99 C91:C99 E91:H99 A101:A102 C101:C102 E101:H102 A104:A110 C104:C110 E104:H110 A112:A114 C112:C114 E112:H114 A116:A152 C116:C152 E116:H152 A154:A155 C154:C155 E154:H155 A157:A168 C157:C168 E157:H168 A170:A171 C170:C171 E170:H171 A173:A176 C173:C176 E173:H176 A178:A179 C178:C179 E178:G179 H178:H322 A181:A183 C181:C183 E181:G183 A185:A309 C185:C309 E185:E322 F185:G309 E324:E393 H324:H393">
    <cfRule type="expression" dxfId="100" priority="5241">
      <formula>IF(ISBLANK($H$3),0,SEARCH($H$3,$B26))</formula>
    </cfRule>
  </conditionalFormatting>
  <conditionalFormatting sqref="A26 A31:A32 A40 A45 A47:A48 A54 A56:A57 A59 A61 A64:A65 A68 A70 A72 A75 A80 A83:A84 A88 A91:A99 A101:A102 A104:A110 A112:A114 A116:A152 A154:A155 A157:A168 A170:A171 A173:A176 A178:A179 A181:A183 A185:A309">
    <cfRule type="expression" dxfId="99" priority="5242">
      <formula>IF(ISBLANK($H$3),0,SEARCH($H$3,$B26))</formula>
    </cfRule>
  </conditionalFormatting>
  <conditionalFormatting sqref="A26 C26 E26:H26 A31:A32 C31:C32 E31:H32 A40 C40 E40:H40 A45 C45 E45:H45 A47:A48 C47:C48 E47:H48 H50:H51 H53:H54 A54 C54 E54:G54 A56:A57 C56:C57 E56:H57 A59 C59 E59:H59 A61 C61 E61:H61 A64:A65 C64:C65 E64:H65 A68 C68 E68:H68 A70 C70 E70:H70 A72 C72 E72:H72 A75 C75 E75:H75 A80 C80 E80:H80 A83:A84 C83:C84 E83:H84 A88 C88 E88:H88 A91:A99 C91:C99 E91:H99 A101:A102 C101:C102 E101:H102 A104:A110 C104:C110 E104:H110 A112:A114 C112:C114 E112:H114 A116:A152 C116:C152 E116:H152 A154:A155 C154:C155 E154:H155 A157:A168 C157:C168 E157:H168 A170:A171 C170:C171 E170:H171 A173:A176 C173:C176 E173:H176 A178:A179 C178:C179 E178:G179 H178:H322 A181:A183 C181:C183 E181:G183 A185:A309 C185:C309 E185:E322 F185:G309 E324:E393 H324:H393">
    <cfRule type="expression" dxfId="98" priority="5243">
      <formula>IF(ISBLANK($H$3),0,SEARCH($H$3,$B26))</formula>
    </cfRule>
  </conditionalFormatting>
  <conditionalFormatting sqref="A25:C25 E25:H25 A30:C31 E30:H31 A39:C39 E39:H39 A44:C44 E44:H44 A46:C46 E46:H46 A53:C53 E53:H53 A55:C55 E55:H55 A58:C58 E58:H58 A60:C60 E60:H60 A63:C63 E63:G63 H63:H64 A67:C67 E67:H67 A69:C69 E69:H69 A71:C71 E71:H71 A79:C79 E79:H79 A81:C82 E81:G82 H81:H83 A87:C87 E87:H87 A90:C98 E90:H98 A100:C101 E100:H101 A103:C109 E103:H109 A111:C147 E111:H147 A149:C154 E149:H154 A156:C163 E156:H163 A165:C170 E165:H170 A172:C178 E172:H178 A180:C182 E180:H182 A184:C309 E184:E322 F184:G309 H184:H322 E324:E393 H324:H393">
    <cfRule type="expression" dxfId="97" priority="5244">
      <formula>IF(ISBLANK($H$3),0,SEARCH($H$3,$B25))</formula>
    </cfRule>
  </conditionalFormatting>
  <conditionalFormatting sqref="A25:C25 E25:J25 A30:C31 E30:J31 A39:C39 E39:J39 A44:C44 E44:J44 A46:C46 E46:J46 A53:C53 E53:J53 A55:C55 E55:J55 A58:C58 E58:J58 A60:C60 E60:J60 A63:C63 E63:G63 H63:H64 I63:J63 A67:C67 E67:J67 A69:C69 E69:J69 A71:C71 E71:J71 A79:C79 E79:J79 A81:C82 E81:G82 H81:H83 I81:J82 A87:C87 E87:J87 A90:C98 E90:J98 A100:C101 E100:J101 A103:C109 E103:J109 A111:C147 E111:J147 A149:C154 E149:J154 A156:C163 E156:J163 A165:C170 E165:J170 A172:C178 E172:J178 A180:C182 E180:J182 A184:C309 E184:E322 F184:G309 H184:H322 I184:J309 E324:E393 H324:H393">
    <cfRule type="expression" dxfId="96" priority="5245">
      <formula>IF(ISBLANK($H$3),0,SEARCH($H$3,$B25))</formula>
    </cfRule>
  </conditionalFormatting>
  <conditionalFormatting sqref="A25 C25 E25:H25 A30:A31 C30:C31 E30:H31 A39 C39 E39:H39 A44 C44 E44:H44 A46 C46 E46:H46 A53 C53 E53:H53 A55 C55 E55:H55 A58 C58 E58:H58 A60 C60 E60:H60 A63 C63 E63:G63 H63:H64 A67 C67 E67:H67 A69 C69 E69:H69 A71 C71 E71:H71 A79 C79 E79:H79 A81:A82 C81:C82 E81:G82 H81:H83 A87 C87 E87:H87 A90:A98 C90:C98 E90:H98 A100:A101 C100:C101 E100:H101 A103:A109 C103:C109 E103:H109 A111:A147 C111:C147 E111:H147 A149:A154 C149:C154 E149:H154 A156:A163 C156:C163 E156:H163 A165:A170 C165:C170 E165:H170 A172:A178 C172:C178 E172:H178 A180:A182 C180:C182 E180:H182 A184:A309 C184:C309 E184:E322 F184:G309 H184:H322 E324:E393 H324:H393">
    <cfRule type="expression" dxfId="95" priority="5246">
      <formula>IF(ISBLANK($H$3),0,SEARCH($H$3,$B25))</formula>
    </cfRule>
  </conditionalFormatting>
  <conditionalFormatting sqref="A25 C25 E25:H25 A30:A31 C30:C31 E30:H31 A39 C39 E39:H39 A44 C44 E44:H44 A46 C46 E46:H46 A53 C53 E53:H53 A55 C55 E55:H55 A58 C58 E58:H58 A60 C60 E60:H60 A63 C63 E63:G63 H63:H64 A67 C67 E67:H67 A69 C69 E69:H69 A71 C71 E71:H71 A79 C79 E79:H79 A81:A82 C81:C82 E81:G82 H81:H83 A87 C87 E87:H87 A90:A98 C90:C98 E90:H98 A100:A101 C100:C101 E100:H101 A103:A109 C103:C109 E103:H109 A111:A147 C111:C147 E111:H147 A149:A154 C149:C154 E149:H154 A156:A163 C156:C163 E156:H163 A165:A170 C165:C170 E165:H170 A172:A178 C172:C178 E172:H178 A180:A182 C180:C182 E180:H182 A184:A309 C184:C309 E184:E322 F184:G309 H184:H322 E324:E393 H324:H393">
    <cfRule type="expression" dxfId="94" priority="5247">
      <formula>IF(ISBLANK($H$3),0,SEARCH($H$3,$B25))</formula>
    </cfRule>
  </conditionalFormatting>
  <conditionalFormatting sqref="A25 C25 E25:H25 A30:A31 C30:C31 E30:H31 A39 C39 E39:H39 A44 C44 E44:H44 A46 C46 E46:H46 A53 C53 E53:H53 A55 C55 E55:H55 A58 C58 E58:H58 A60 C60 E60:H60 A63 C63 E63:G63 H63:H64 A67 C67 E67:H67 A69 C69 E69:H69 A71 C71 E71:H71 A79 C79 E79:H79 A81:A82 C81:C82 E81:G82 H81:H83 A87 C87 E87:H87 A90:A98 C90:C98 E90:H98 A100:A101 C100:C101 E100:H101 A103:A109 C103:C109 E103:H109 A111:A147 C111:C147 E111:H147 A149:A154 C149:C154 E149:H154 A156:A163 C156:C163 E156:H163 A165:A170 C165:C170 E165:H170 A172:A178 C172:C178 E172:H178 A180:A182 C180:C182 E180:H182 A184:A309 C184:C309 E184:E322 F184:G309 H184:H322 E324:E393 H324:H393">
    <cfRule type="expression" dxfId="93" priority="5248">
      <formula>IF(ISBLANK($H$3),0,SEARCH($H$3,$B25))</formula>
    </cfRule>
  </conditionalFormatting>
  <conditionalFormatting sqref="A25 C25 E25:H25 A30:A31 C30:C31 E30:H31 A39 C39 E39:H39 A44 C44 E44:H44 A46 C46 E46:H46 A53 C53 E53:H53 A55 C55 E55:H55 A58 C58 E58:H58 A60 C60 E60:H60 A63 C63 E63:G63 H63:H64 A67 C67 E67:H67 A69 C69 E69:H69 A71 C71 E71:H71 A79 C79 E79:H79 A81:A82 C81:C82 E81:G82 H81:H83 A87 C87 E87:H87 A90:A98 C90:C98 E90:H98 A100:A101 C100:C101 E100:H101 A103:A109 C103:C109 E103:H109 A111:A147 C111:C147 E111:H147 A149:A154 C149:C154 E149:H154 A156:A163 C156:C163 E156:H163 A165:A170 C165:C170 E165:H170 A172:A178 C172:C178 E172:H178 A180:A182 C180:C182 E180:H182 A184:A309 C184:C309 E184:E322 F184:G309 H184:H322 E324:E393 H324:H393">
    <cfRule type="expression" dxfId="92" priority="5249">
      <formula>IF(ISBLANK($H$3),0,SEARCH($H$3,$B25))</formula>
    </cfRule>
  </conditionalFormatting>
  <conditionalFormatting sqref="A24:C24 E24:H24 A29:C29 E29:H29 A38:C38 E38:H38 A43:C43 E43:H43 A45:C45 E45:H45 A47:C47 E47:H47 H50 A53:C57 E53:H57 A59:C59 E59:H59 A64:C64 E64:H64 A66:C66 E66:H66 A68:C68 E68:H68 A70:C70 E70:H70 H75 A78:C78 E78:H78 A80:C80 E80:G80 H80:H81 A83:C83 E83:H83 A89:C93 E89:G93 H89:H94 A96:C98 E96:H98 A102:C108 E102:H108 A113:C119 E113:G119 H113:H141 A122:C141 E122:G141 A144:C144 E144:H144 H146 A148:C152 E148:H152 A155:C161 E155:H161 A164:C168 E164:H168 A171:C176 E171:H176 A179:C181 E179:G181 H179:H322 A183:C184 E183:G184 H324:H393">
    <cfRule type="expression" dxfId="91" priority="5250">
      <formula>IF(ISBLANK($H$3),0,SEARCH($H$3,$B24))</formula>
    </cfRule>
  </conditionalFormatting>
  <conditionalFormatting sqref="A24:C24 E24:J24 A29:C29 E29:J29 A38:C38 E38:J38 A43:C43 E43:J43 A45:C45 E45:J45 A47:C47 E47:J47 H50 A53:C57 E53:J57 A59:C59 E59:J59 A64:C64 E64:J64 A66:C66 E66:J66 A68:C68 E68:J68 A70:C70 E70:J70 H75 A78:C78 E78:J78 A80:C80 E80:G80 H80:H81 I80:J80 A83:C83 E83:J83 A89:C93 E89:G93 H89:H94 I89:J93 A96:C98 E96:J98 A102:C108 E102:J108 A113:C119 E113:G119 H113:H141 I113:J119 A122:C141 E122:G141 I122:J141 A144:C144 E144:J144 H146 A148:C152 E148:J152 A155:C161 E155:J161 A164:C168 E164:J168 A171:C176 E171:J176 A179:C181 E179:G181 H179:H322 I179:J181 A183:C184 E183:G184 I183:J184 H324:H393">
    <cfRule type="expression" dxfId="90" priority="5251">
      <formula>IF(ISBLANK($H$3),0,SEARCH($H$3,$B24))</formula>
    </cfRule>
  </conditionalFormatting>
  <conditionalFormatting sqref="A24 A29 A38 A43 A45 A47 A53:A57 A59 A64 A66 A68 A70 A78 A80 A83 A89:A93 A96:A98 A102:A108 A113:A119 A122:A141 A144 A148:A152 A155:A161 A164:A168 A171:A176 A179:A181 A183:A184">
    <cfRule type="expression" dxfId="89" priority="5252">
      <formula>IF(ISBLANK($H$3),0,SEARCH($H$3,$B24))</formula>
    </cfRule>
  </conditionalFormatting>
  <conditionalFormatting sqref="A24 C24 E24:H24 A29 C29 E29:H29 A38 C38 E38:H38 A43 C43 E43:H43 A45 C45 E45:H45 A47 C47 E47:H47 H50 A53:A57 C53:C57 E53:H57 A59 C59 E59:H59 A64 C64 E64:H64 A66 C66 E66:H66 A68 C68 E68:H68 A70 C70 E70:H70 H75 A78 C78 E78:H78 A80 C80 E80:G80 H80:H81 A83 C83 E83:H83 A89:A93 C89:C93 E89:G93 H89:H94 A96:A98 C96:C98 E96:H98 A102:A108 C102:C108 E102:H108 A113:A119 C113:C119 E113:G119 H113:H141 A122:A141 C122:C141 E122:G141 A144 C144 E144:H144 H146 A148:A152 C148:C152 E148:H152 A155:A161 C155:C161 E155:H161 A164:A168 C164:C168 E164:H168 A171:A176 C171:C176 E171:H176 A179:A181 C179:C181 E179:G181 H179:H322 A183:A184 C183:C184 E183:G184 H324:H393">
    <cfRule type="expression" dxfId="88" priority="5253">
      <formula>IF(ISBLANK($H$3),0,SEARCH($H$3,$B24))</formula>
    </cfRule>
  </conditionalFormatting>
  <conditionalFormatting sqref="A24 C24 E24:H24 A29 C29 E29:H29 A38 C38 E38:H38 A43 C43 E43:H43 A45 C45 E45:H45 A47 C47 E47:H47 H50 A53:A57 C53:C57 E53:H57 A59 C59 E59:H59 A64 C64 E64:H64 A66 C66 E66:H66 A68 C68 E68:H68 A70 C70 E70:H70 H75 A78 C78 E78:H78 A80 C80 E80:G80 H80:H81 A83 C83 E83:H83 A89:A93 C89:C93 E89:G93 H89:H94 A96:A98 C96:C98 E96:H98 A102:A108 C102:C108 E102:H108 A113:A119 C113:C119 E113:G119 H113:H141 A122:A141 C122:C141 E122:G141 A144 C144 E144:H144 H146 A148:A152 C148:C152 E148:H152 A155:A161 C155:C161 E155:H161 A164:A168 C164:C168 E164:H168 A171:A176 C171:C176 E171:H176 A179:A181 C179:C181 E179:G181 H179:H322 A183:A184 C183:C184 E183:G184 H324:H393">
    <cfRule type="expression" dxfId="87" priority="5254">
      <formula>IF(ISBLANK($H$3),0,SEARCH($H$3,$B24))</formula>
    </cfRule>
  </conditionalFormatting>
  <conditionalFormatting sqref="A24 C24 E24:H24 A29 C29 E29:H29 A38 C38 E38:H38 A43 C43 E43:H43 A45 C45 E45:H45 A47 C47 E47:H47 H50 A53:A57 C53:C57 E53:H57 A59 C59 E59:H59 A64 C64 E64:H64 A66 C66 E66:H66 A68 C68 E68:H68 A70 C70 E70:H70 H75 A78 C78 E78:H78 A80 C80 E80:G80 H80:H81 A83 C83 E83:H83 A89:A93 C89:C93 E89:G93 H89:H94 A96:A98 C96:C98 E96:H98 A102:A108 C102:C108 E102:H108 A113:A119 C113:C119 E113:G119 H113:H141 A122:A141 C122:C141 E122:G141 A144 C144 E144:H144 H146 A148:A152 C148:C152 E148:H152 A155:A161 C155:C161 E155:H161 A164:A168 C164:C168 E164:H168 A171:A176 C171:C176 E171:H176 A179:A181 C179:C181 E179:G181 H179:H322 A183:A184 C183:C184 E183:G184 H324:H393">
    <cfRule type="expression" dxfId="86" priority="5255">
      <formula>IF(ISBLANK($H$3),0,SEARCH($H$3,$B24))</formula>
    </cfRule>
  </conditionalFormatting>
  <conditionalFormatting sqref="A24 A29 A38 A43 A45 A47 A53:A57 A59 A64 A66 A68 A70 A78 A80 A83 A89:A93 A96:A98 A102:A108 A113:A119 A122:A141 A144 A148:A152 A155:A161 A164:A168 A171:A176 A179:A181 A183:A184">
    <cfRule type="expression" dxfId="85" priority="5256">
      <formula>IF(ISBLANK($H$3),0,SEARCH($H$3,$B24))</formula>
    </cfRule>
  </conditionalFormatting>
  <conditionalFormatting sqref="A24 C24 E24:H24 A29 C29 E29:H29 A38 C38 E38:H38 A43 C43 E43:H43 A45 C45 E45:H45 A47 C47 E47:H47 H50 A53:A57 C53:C57 E53:H57 A59 C59 E59:H59 A64 C64 E64:H64 A66 C66 E66:H66 A68 C68 E68:H68 A70 C70 E70:H70 H75 A78 C78 E78:H78 A80 C80 E80:G80 H80:H81 A83 C83 E83:H83 A89:A93 C89:C93 E89:G93 H89:H94 A96:A98 C96:C98 E96:H98 A102:A108 C102:C108 E102:H108 A113:A119 C113:C119 E113:G119 H113:H141 A122:A141 C122:C141 E122:G141 A144 C144 E144:H144 H146 A148:A152 C148:C152 E148:H152 A155:A161 C155:C161 E155:H161 A164:A168 C164:C168 E164:H168 A171:A176 C171:C176 E171:H176 A179:A181 C179:C181 E179:G181 H179:H322 A183:A184 C183:C184 E183:G184 H324:H393">
    <cfRule type="expression" dxfId="84" priority="5257">
      <formula>IF(ISBLANK($H$3),0,SEARCH($H$3,$B24))</formula>
    </cfRule>
  </conditionalFormatting>
  <conditionalFormatting sqref="A23:C23 E23:H23 A28:C28 E28:H28 A34:C34 E34:H34 A37:C37 E37:H37 A42:C42 E42:H42 A44:C44 E44:H44 A47:C48 E47:H48 A50:C50 E50:G50 H50:H54 A52:C53 E52:G53 A56:C58 E56:H58 A61:C61 E61:H61 A64:C65 E64:H65 A67:C67 E67:H67 A69:C70 E69:H70 A72:C72 E72:H72 A74:C75 E74:H75 A77:C77 E77:H77 A79:C79 E79:H79 A81:C81 E81:H81 A83:C84 E83:H84 A87:C309 E87:E322 F87:G309 H87:H322 E324:E393 H324:H393">
    <cfRule type="expression" dxfId="83" priority="5258">
      <formula>IF(ISBLANK($H$3),0,SEARCH($H$3,$B23))</formula>
    </cfRule>
  </conditionalFormatting>
  <conditionalFormatting sqref="A23:C23 E23:J23 A28:C28 E28:J28 A34:C34 E34:J34 A37:C37 E37:J37 A42:C42 E42:J42 A44:C44 E44:J44 A47:C48 E47:J48 A50:C50 E50:G50 H50:H54 I50:J50 A52:C53 E52:G53 I52:J53 A56:C58 E56:J58 A61:C61 E61:J61 A64:C65 E64:J65 A67:C67 E67:J67 A69:C70 E69:J70 A72:C72 E72:J72 A74:C75 E74:J75 A77:C77 E77:J77 A79:C79 E79:J79 A81:C81 E81:J81 A83:C84 E83:J84 A87:C309 E87:E322 F87:G309 H87:H322 I87:J309 E324:E393 H324:H393">
    <cfRule type="expression" dxfId="82" priority="5259">
      <formula>IF(ISBLANK($H$3),0,SEARCH($H$3,$B23))</formula>
    </cfRule>
  </conditionalFormatting>
  <conditionalFormatting sqref="A23 C23 E23:H23 A28 C28 E28:H28 A34 C34 E34:H34 A37 C37 E37:H37 A42 C42 E42:H42 A44 C44 E44:H44 A47:A48 C47:C48 E47:H48 A50 C50 E50:G50 H50:H54 A52:A53 C52:C53 E52:G53 A56:A58 C56:C58 E56:H58 A61 C61 E61:H61 A64:A65 C64:C65 E64:H65 A67 C67 E67:H67 A69:A70 C69:C70 E69:H70 A72 C72 E72:H72 A74:A75 C74:C75 E74:H75 A77 C77 E77:H77 A79 C79 E79:H79 A81 C81 E81:H81 A83:A84 C83:C84 E83:H84 A87:A309 C87:C309 E87:E322 F87:G309 H87:H322 E324:E393 H324:H393">
    <cfRule type="expression" dxfId="81" priority="5260">
      <formula>IF(ISBLANK($H$3),0,SEARCH($H$3,$B23))</formula>
    </cfRule>
  </conditionalFormatting>
  <conditionalFormatting sqref="A23 C23 E23:H23 A28 C28 E28:H28 A34 C34 E34:H34 A37 C37 E37:H37 A42 C42 E42:H42 A44 C44 E44:H44 A47:A48 C47:C48 E47:H48 A50 C50 E50:G50 H50:H54 A52:A53 C52:C53 E52:G53 A56:A58 C56:C58 E56:H58 A61 C61 E61:H61 A64:A65 C64:C65 E64:H65 A67 C67 E67:H67 A69:A70 C69:C70 E69:H70 A72 C72 E72:H72 A74:A75 C74:C75 E74:H75 A77 C77 E77:H77 A79 C79 E79:H79 A81 C81 E81:H81 A83:A84 C83:C84 E83:H84 A87:A309 C87:C309 E87:E322 F87:G309 H87:H322 E324:E393 H324:H393">
    <cfRule type="expression" dxfId="80" priority="5261">
      <formula>IF(ISBLANK($H$3),0,SEARCH($H$3,$B23))</formula>
    </cfRule>
  </conditionalFormatting>
  <conditionalFormatting sqref="A23 C23 E23:H23 A28 C28 E28:H28 A34 C34 E34:H34 A37 C37 E37:H37 A42 C42 E42:H42 A44 C44 E44:H44 A47:A48 C47:C48 E47:H48 A50 C50 E50:G50 H50:H54 A52:A53 C52:C53 E52:G53 A56:A58 C56:C58 E56:H58 A61 C61 E61:H61 A64:A65 C64:C65 E64:H65 A67 C67 E67:H67 A69:A70 C69:C70 E69:H70 A72 C72 E72:H72 A74:A75 C74:C75 E74:H75 A77 C77 E77:H77 A79 C79 E79:H79 A81 C81 E81:H81 A83:A84 C83:C84 E83:H84 A87:A309 C87:C309 E87:E322 F87:G309 H87:H322 E324:E393 H324:H393">
    <cfRule type="expression" dxfId="79" priority="5262">
      <formula>IF(ISBLANK($H$3),0,SEARCH($H$3,$B23))</formula>
    </cfRule>
  </conditionalFormatting>
  <conditionalFormatting sqref="A23 C23 E23:H23 A28 C28 E28:H28 A34 C34 E34:H34 A37 C37 E37:H37 A42 C42 E42:H42 A44 C44 E44:H44 A47:A48 C47:C48 E47:H48 A50 C50 E50:G50 H50:H54 A52:A53 C52:C53 E52:G53 A56:A58 C56:C58 E56:H58 A61 C61 E61:H61 A64:A65 C64:C65 E64:H65 A67 C67 E67:H67 A69:A70 C69:C70 E69:H70 A72 C72 E72:H72 A74:A75 C74:C75 E74:H75 A77 C77 E77:H77 A79 C79 E79:H79 A81 C81 E81:H81 A83:A84 C83:C84 E83:H84 A87:A309 C87:C309 E87:E322 F87:G309 H87:H322 E324:E393 H324:H393">
    <cfRule type="expression" dxfId="78" priority="5263">
      <formula>IF(ISBLANK($H$3),0,SEARCH($H$3,$B23))</formula>
    </cfRule>
  </conditionalFormatting>
  <conditionalFormatting sqref="A22:C34 E22:H34 A36:C309 E36:E322 F36:G309 H36:H322 E324:E393 H324:H393">
    <cfRule type="expression" dxfId="77" priority="5264">
      <formula>IF(ISBLANK($H$3),0,SEARCH($H$3,$B22))</formula>
    </cfRule>
  </conditionalFormatting>
  <conditionalFormatting sqref="A22:C34 E22:J34 A36:C309 E36:E322 F36:G309 H36:H322 I36:J309 E324:E393 H324:H393">
    <cfRule type="expression" dxfId="76" priority="5265">
      <formula>IF(ISBLANK($H$3),0,SEARCH($H$3,$B22))</formula>
    </cfRule>
  </conditionalFormatting>
  <conditionalFormatting sqref="A22:A34 C22:C34 E22:H34 A36:A309 C36:C309 E36:E322 F36:G309 H36:H322 E324:E393 H324:H393">
    <cfRule type="expression" dxfId="75" priority="5266">
      <formula>IF(ISBLANK($H$3),0,SEARCH($H$3,$B22))</formula>
    </cfRule>
  </conditionalFormatting>
  <conditionalFormatting sqref="A22:A34 C22:C34 E22:H34 A36:A309 C36:C309 E36:E322 F36:G309 H36:H322 E324:E393 H324:H393">
    <cfRule type="expression" dxfId="74" priority="5267">
      <formula>IF(ISBLANK($H$3),0,SEARCH($H$3,$B22))</formula>
    </cfRule>
  </conditionalFormatting>
  <conditionalFormatting sqref="A22:A34 C22:C34 E22:H34 A36:A309 C36:C309 E36:E322 F36:G309 H36:H322 E324:E393 H324:H393">
    <cfRule type="expression" dxfId="73" priority="5268">
      <formula>IF(ISBLANK($H$3),0,SEARCH($H$3,$B22))</formula>
    </cfRule>
  </conditionalFormatting>
  <conditionalFormatting sqref="A22:A34 C22:C34 E22:H34 A36:A309 C36:C309 E36:E322 F36:G309 H36:H322 E324:E393 H324:H393">
    <cfRule type="expression" dxfId="72" priority="5269">
      <formula>IF(ISBLANK($H$3),0,SEARCH($H$3,$B22))</formula>
    </cfRule>
  </conditionalFormatting>
  <conditionalFormatting sqref="A21:C21 E21:H21 A26:C26 E26:H26 A29:C29 E29:H29 A31:C32 E31:H32 A40:C40 E40:H40 A43:C43 E43:H43 A45:C45 E45:H45 A47:C48 E47:H48 A50:C50 E50:G50 H50:H51 A53:C57 E53:H57 A59:C59 E59:H59 A61:C61 E61:H61 A64:C66 E64:H66 A68:C68 E68:H68 A70:C70 E70:H70 A72:C72 E72:H72 A74:C75 E74:H75 A78:C78 E78:H78 A80:C81 E80:H81 A83:C84 E83:H84 A87:C309 E87:E322 F87:G309 H87:H322 E324:E393 H324:H393">
    <cfRule type="expression" dxfId="71" priority="5270">
      <formula>IF(ISBLANK($H$3),0,SEARCH($H$3,$B21))</formula>
    </cfRule>
  </conditionalFormatting>
  <conditionalFormatting sqref="A21:C21 E21:J21 A26:C26 E26:J26 A29:C29 E29:J29 A31:C32 E31:J32 A40:C40 E40:J40 A43:C43 E43:J43 A45:C45 E45:J45 A47:C48 E47:J48 A50:C50 E50:G50 H50:H51 I50:J50 A53:C57 E53:J57 A59:C59 E59:J59 A61:C61 E61:J61 A64:C66 E64:J66 A68:C68 E68:J68 A70:C70 E70:J70 A72:C72 E72:J72 A74:C75 E74:J75 A78:C78 E78:J78 A80:C81 E80:J81 A83:C84 E83:J84 A87:C309 E87:E322 F87:G309 H87:H322 I87:J309 E324:E393 H324:H393">
    <cfRule type="expression" dxfId="70" priority="5271">
      <formula>IF(ISBLANK($H$3),0,SEARCH($H$3,$B21))</formula>
    </cfRule>
  </conditionalFormatting>
  <conditionalFormatting sqref="A21 A26 A29 A31:A32 A40 A43 A45 A47:A48 A50 A53:A57 A59 A61 A64:A66 A68 A70 A72 A74:A75 A78 A80:A81 A83:A84 A87:A309">
    <cfRule type="expression" dxfId="69" priority="5272">
      <formula>IF(ISBLANK($H$3),0,SEARCH($H$3,$B21))</formula>
    </cfRule>
  </conditionalFormatting>
  <conditionalFormatting sqref="A21 C21 E21:H21 A26 C26 E26:H26 A29 C29 E29:H29 A31:A32 C31:C32 E31:H32 A40 C40 E40:H40 A43 C43 E43:H43 A45 C45 E45:H45 A47:A48 C47:C48 E47:H48 A50 C50 E50:G50 H50:H51 A53:A57 C53:C57 E53:H57 A59 C59 E59:H59 A61 C61 E61:H61 A64:A66 C64:C66 E64:H66 A68 C68 E68:H68 A70 C70 E70:H70 A72 C72 E72:H72 A74:A75 C74:C75 E74:H75 A78 C78 E78:H78 A80:A81 C80:C81 E80:H81 A83:A84 C83:C84 E83:H84 A87:A309 C87:C309 E87:E322 F87:G309 H87:H322 E324:E393 H324:H393">
    <cfRule type="expression" dxfId="68" priority="5273">
      <formula>IF(ISBLANK($H$3),0,SEARCH($H$3,$B21))</formula>
    </cfRule>
  </conditionalFormatting>
  <conditionalFormatting sqref="A21 C21 E21:H21 A26 C26 E26:H26 A29 C29 E29:H29 A31:A32 C31:C32 E31:H32 A40 C40 E40:H40 A43 C43 E43:H43 A45 C45 E45:H45 A47:A48 C47:C48 E47:H48 A50 C50 E50:G50 H50:H51 A53:A57 C53:C57 E53:H57 A59 C59 E59:H59 A61 C61 E61:H61 A64:A66 C64:C66 E64:H66 A68 C68 E68:H68 A70 C70 E70:H70 A72 C72 E72:H72 A74:A75 C74:C75 E74:H75 A78 C78 E78:H78 A80:A81 C80:C81 E80:H81 A83:A84 C83:C84 E83:H84 A87:A309 C87:C309 E87:E322 F87:G309 H87:H322 E324:E393 H324:H393">
    <cfRule type="expression" dxfId="67" priority="5274">
      <formula>IF(ISBLANK($H$3),0,SEARCH($H$3,$B21))</formula>
    </cfRule>
  </conditionalFormatting>
  <conditionalFormatting sqref="A21 C21 E21:H21 A26 C26 E26:H26 A29 C29 E29:H29 A31:A32 C31:C32 E31:H32 A40 C40 E40:H40 A43 C43 E43:H43 A45 C45 E45:H45 A47:A48 C47:C48 E47:H48 A50 C50 E50:G50 H50:H51 A53:A57 C53:C57 E53:H57 A59 C59 E59:H59 A61 C61 E61:H61 A64:A66 C64:C66 E64:H66 A68 C68 E68:H68 A70 C70 E70:H70 A72 C72 E72:H72 A74:A75 C74:C75 E74:H75 A78 C78 E78:H78 A80:A81 C80:C81 E80:H81 A83:A84 C83:C84 E83:H84 A87:A309 C87:C309 E87:E322 F87:G309 H87:H322 E324:E393 H324:H393">
    <cfRule type="expression" dxfId="66" priority="5275">
      <formula>IF(ISBLANK($H$3),0,SEARCH($H$3,$B21))</formula>
    </cfRule>
  </conditionalFormatting>
  <conditionalFormatting sqref="A21 A26 A29 A31:A32 A40 A43 A45 A47:A48 A50 A53:A57 A59 A61 A64:A66 A68 A70 A72 A74:A75 A78 A80:A81 A83:A84 A87:A309">
    <cfRule type="expression" dxfId="65" priority="5276">
      <formula>IF(ISBLANK($H$3),0,SEARCH($H$3,$B21))</formula>
    </cfRule>
  </conditionalFormatting>
  <conditionalFormatting sqref="A21 C21 E21:H21 A26 C26 E26:H26 A29 C29 E29:H29 A31:A32 C31:C32 E31:H32 A40 C40 E40:H40 A43 C43 E43:H43 A45 C45 E45:H45 A47:A48 C47:C48 E47:H48 A50 C50 E50:G50 H50:H51 A53:A57 C53:C57 E53:H57 A59 C59 E59:H59 A61 C61 E61:H61 A64:A66 C64:C66 E64:H66 A68 C68 E68:H68 A70 C70 E70:H70 A72 C72 E72:H72 A74:A75 C74:C75 E74:H75 A78 C78 E78:H78 A80:A81 C80:C81 E80:H81 A83:A84 C83:C84 E83:H84 A87:A309 C87:C309 E87:E322 F87:G309 H87:H322 E324:E393 H324:H393">
    <cfRule type="expression" dxfId="64" priority="5277">
      <formula>IF(ISBLANK($H$3),0,SEARCH($H$3,$B21))</formula>
    </cfRule>
  </conditionalFormatting>
  <conditionalFormatting sqref="A20:C20 E20:H20 A25:C25 E25:H25 A28:C28 E28:H28 A30:C31 E30:H31 A34:C35 E34:H35 A39:C39 E39:H39 A42:C42 E42:H42 A44:C44 E44:H44 A46:C50 E46:G50 H46:H58 A52:C53 E52:G53 A55:C58 E55:G58 A60:C65 E60:H65 A67:C67 E67:H67 A69:C75 E69:H75 A77:C77 E77:H77 A79:C79 E79:H79 A81:C309 E81:E322 F81:G309 H81:H322 E324:E393 H324:H393">
    <cfRule type="expression" dxfId="63" priority="5278">
      <formula>IF(ISBLANK($H$3),0,SEARCH($H$3,$B20))</formula>
    </cfRule>
  </conditionalFormatting>
  <conditionalFormatting sqref="A20:C20 E20:J20 A25:C25 E25:J25 A28:C28 E28:J28 A30:C31 E30:J31 A34:C35 E34:J35 A39:C39 E39:J39 A42:C42 E42:J42 A44:C44 E44:J44 A46:C50 E46:G50 H46:H58 I46:J50 A52:C53 E52:G53 I52:J53 A55:C58 E55:G58 I55:J58 A60:C65 E60:J65 A67:C67 E67:J67 A69:C75 E69:J75 A77:C77 E77:J77 A79:C79 E79:J79 A81:C309 E81:E322 F81:G309 H81:H322 I81:J309 E324:E393 H324:H393">
    <cfRule type="expression" dxfId="62" priority="5279">
      <formula>IF(ISBLANK($H$3),0,SEARCH($H$3,$B20))</formula>
    </cfRule>
  </conditionalFormatting>
  <conditionalFormatting sqref="A20 A25 A28 A30:A31 A34:A35 A39 A42 A44 A46:A50 A52:A53 A55:A58 A60:A65 A67 A69:A75 A77 A79 A81:A309">
    <cfRule type="expression" dxfId="61" priority="5280">
      <formula>IF(ISBLANK($H$3),0,SEARCH($H$3,$B20))</formula>
    </cfRule>
  </conditionalFormatting>
  <conditionalFormatting sqref="A20 C20 E20:H20 A25 C25 E25:H25 A28 C28 E28:H28 A30:A31 C30:C31 E30:H31 A34:A35 C34:C35 E34:H35 A39 C39 E39:H39 A42 C42 E42:H42 A44 C44 E44:H44 A46:A50 C46:C50 E46:G50 H46:H58 A52:A53 C52:C53 E52:G53 A55:A58 C55:C58 E55:G58 A60:A65 C60:C65 E60:H65 A67 C67 E67:H67 A69:A75 C69:C75 E69:H75 A77 C77 E77:H77 A79 C79 E79:H79 A81:A309 C81:C309 E81:E322 F81:G309 H81:H322 E324:E393 H324:H393">
    <cfRule type="expression" dxfId="60" priority="5281">
      <formula>IF(ISBLANK($H$3),0,SEARCH($H$3,$B20))</formula>
    </cfRule>
  </conditionalFormatting>
  <conditionalFormatting sqref="A20 A25 A28 A30:A31 A34:A35 A39 A42 A44 A46:A50 A52:A53 A55:A58 A60:A65 A67 A69:A75 A77 A79 A81:A309">
    <cfRule type="expression" dxfId="59" priority="5282">
      <formula>IF(ISBLANK($H$3),0,SEARCH($H$3,$B20))</formula>
    </cfRule>
  </conditionalFormatting>
  <conditionalFormatting sqref="A20 C20 E20:H20 A25 C25 E25:H25 A28 C28 E28:H28 A30:A31 C30:C31 E30:H31 A34:A35 C34:C35 E34:H35 A39 C39 E39:H39 A42 C42 E42:H42 A44 C44 E44:H44 A46:A50 C46:C50 E46:G50 H46:H58 A52:A53 C52:C53 E52:G53 A55:A58 C55:C58 E55:G58 A60:A65 C60:C65 E60:H65 A67 C67 E67:H67 A69:A75 C69:C75 E69:H75 A77 C77 E77:H77 A79 C79 E79:H79 A81:A309 C81:C309 E81:E322 F81:G309 H81:H322 E324:E393 H324:H393">
    <cfRule type="expression" dxfId="58" priority="5283">
      <formula>IF(ISBLANK($H$3),0,SEARCH($H$3,$B20))</formula>
    </cfRule>
  </conditionalFormatting>
  <conditionalFormatting sqref="A20 C20 E20:H20 A25 C25 E25:H25 A28 C28 E28:H28 A30:A31 C30:C31 E30:H31 A34:A35 C34:C35 E34:H35 A39 C39 E39:H39 A42 C42 E42:H42 A44 C44 E44:H44 A46:A50 C46:C50 E46:G50 H46:H58 A52:A53 C52:C53 E52:G53 A55:A58 C55:C58 E55:G58 A60:A65 C60:C65 E60:H65 A67 C67 E67:H67 A69:A75 C69:C75 E69:H75 A77 C77 E77:H77 A79 C79 E79:H79 A81:A309 C81:C309 E81:E322 F81:G309 H81:H322 E324:E393 H324:H393">
    <cfRule type="expression" dxfId="57" priority="5284">
      <formula>IF(ISBLANK($H$3),0,SEARCH($H$3,$B20))</formula>
    </cfRule>
  </conditionalFormatting>
  <conditionalFormatting sqref="A20 A25 A28 A30:A31 A34:A35 A39 A42 A44 A46:A50 A52:A53 A55:A58 A60:A65 A67 A69:A75 A77 A79 A81:A309">
    <cfRule type="expression" dxfId="56" priority="5285">
      <formula>IF(ISBLANK($H$3),0,SEARCH($H$3,$B20))</formula>
    </cfRule>
  </conditionalFormatting>
  <conditionalFormatting sqref="A20 C20 E20:H20 A25 C25 E25:H25 A28 C28 E28:H28 A30:A31 C30:C31 E30:H31 A34:A35 C34:C35 E34:H35 A39 C39 E39:H39 A42 C42 E42:H42 A44 C44 E44:H44 A46:A50 C46:C50 E46:G50 H46:H58 A52:A53 C52:C53 E52:G53 A55:A58 C55:C58 E55:G58 A60:A65 C60:C65 E60:H65 A67 C67 E67:H67 A69:A75 C69:C75 E69:H75 A77 C77 E77:H77 A79 C79 E79:H79 A81:A309 C81:C309 E81:E322 F81:G309 H81:H322 E324:E393 H324:H393">
    <cfRule type="expression" dxfId="55" priority="5286">
      <formula>IF(ISBLANK($H$3),0,SEARCH($H$3,$B20))</formula>
    </cfRule>
  </conditionalFormatting>
  <conditionalFormatting sqref="A20 A25 A28 A30:A31 A34:A35 A39 A42 A44 A46:A50 A52:A53 A55:A58 A60:A65 A67 A69:A75 A77 A79 A81:A309">
    <cfRule type="expression" dxfId="54" priority="5287">
      <formula>IF(ISBLANK($H$3),0,SEARCH($H$3,$B20))</formula>
    </cfRule>
  </conditionalFormatting>
  <conditionalFormatting sqref="A18:C19 E18:H19 A24:C24 E24:H24 A26:C27 E26:H27 A29:C29 E29:H29 A31:C34 E31:H34 A38:C38 E38:H38 A40:C41 E40:H41 A43:C43 E43:H43 A45:C49 E45:G49 H45:H57 A51:C51 E51:G51 A53:C57 E53:G57 A59:C66 E59:H66 A68:C73 E68:H73 A75:C76 E75:H76 A78:C78 E78:H78 A80:C309 E80:E322 F80:G309 H80:H322 E324:E393 H324:H393">
    <cfRule type="expression" dxfId="53" priority="5288">
      <formula>IF(ISBLANK($H$3),0,SEARCH($H$3,$B18))</formula>
    </cfRule>
  </conditionalFormatting>
  <conditionalFormatting sqref="A18:C19 E18:J19 A24:C24 E24:J24 A26:C27 E26:J27 A29:C29 E29:J29 A31:C34 E31:J34 A38:C38 E38:J38 A40:C41 E40:J41 A43:C43 E43:J43 A45:C49 E45:G49 H45:H57 I45:J49 A51:C51 E51:G51 I51:J51 A53:C57 E53:G57 I53:J57 A59:C66 E59:J66 A68:C73 E68:J73 A75:C76 E75:J76 A78:C78 E78:J78 A80:C309 E80:E322 F80:G309 H80:H322 I80:J309 E324:E393 H324:H393">
    <cfRule type="expression" dxfId="52" priority="5289">
      <formula>IF(ISBLANK($H$3),0,SEARCH($H$3,$B18))</formula>
    </cfRule>
  </conditionalFormatting>
  <conditionalFormatting sqref="A18:A19 C18:C19 E18:H19 A24 C24 E24:H24 A26:A27 C26:C27 E26:H27 A29 C29 E29:H29 A31:A34 C31:C34 E31:H34 A38 C38 E38:H38 A40:A41 C40:C41 E40:H41 A43 C43 E43:H43 A45:A49 C45:C49 E45:G49 H45:H57 A51 C51 E51:G51 A53:A57 C53:C57 E53:G57 A59:A66 C59:C66 E59:H66 A68:A73 C68:C73 E68:H73 A75:A76 C75:C76 E75:H76 A78 C78 E78:H78 A80:A309 C80:C309 E80:E322 F80:G309 H80:H322 E324:E393 H324:H393">
    <cfRule type="expression" dxfId="51" priority="5290">
      <formula>IF(ISBLANK($H$3),0,SEARCH($H$3,$B18))</formula>
    </cfRule>
  </conditionalFormatting>
  <conditionalFormatting sqref="A19 A24 A27 A29 A33:A34 A38 A41 A43 A45:A49 A51 A53:A57 A59:A64 A66 A68:A73 A75:A76 A78 A80:A309">
    <cfRule type="expression" dxfId="50" priority="5291">
      <formula>IF(ISBLANK($H$3),0,SEARCH($H$3,$B19))</formula>
    </cfRule>
  </conditionalFormatting>
  <conditionalFormatting sqref="A18:A19 C18:C19 E18:H19 A24 C24 E24:H24 A26:A27 C26:C27 E26:H27 A29 C29 E29:H29 A31:A34 C31:C34 E31:H34 A38 C38 E38:H38 A40:A41 C40:C41 E40:H41 A43 C43 E43:H43 A45:A49 C45:C49 E45:G49 H45:H57 A51 C51 E51:G51 A53:A57 C53:C57 E53:G57 A59:A66 C59:C66 E59:H66 A68:A73 C68:C73 E68:H73 A75:A76 C75:C76 E75:H76 A78 C78 E78:H78 A80:A309 C80:C309 E80:E322 F80:G309 H80:H322 E324:E393 H324:H393">
    <cfRule type="expression" dxfId="49" priority="5292">
      <formula>IF(ISBLANK($H$3),0,SEARCH($H$3,$B18))</formula>
    </cfRule>
  </conditionalFormatting>
  <conditionalFormatting sqref="A18:A19 C18:C19 E18:H19 A24 C24 E24:H24 A26:A27 C26:C27 E26:H27 A29 C29 E29:H29 A31:A34 C31:C34 E31:H34 A38 C38 E38:H38 A40:A41 C40:C41 E40:H41 A43 C43 E43:H43 A45:A49 C45:C49 E45:G49 H45:H57 A51 C51 E51:G51 A53:A57 C53:C57 E53:G57 A59:A66 C59:C66 E59:H66 A68:A73 C68:C73 E68:H73 A75:A76 C75:C76 E75:H76 A78 C78 E78:H78 A80:A309 C80:C309 E80:E322 F80:G309 H80:H322 E324:E393 H324:H393">
    <cfRule type="expression" dxfId="48" priority="5293">
      <formula>IF(ISBLANK($H$3),0,SEARCH($H$3,$B18))</formula>
    </cfRule>
  </conditionalFormatting>
  <conditionalFormatting sqref="A18:A19 C18:C19 E18:H19 A24 C24 E24:H24 A26:A27 C26:C27 E26:H27 A29 C29 E29:H29 A31:A34 C31:C34 E31:H34 A38 C38 E38:H38 A40:A41 C40:C41 E40:H41 A43 C43 E43:H43 A45:A49 C45:C49 E45:G49 H45:H57 A51 C51 E51:G51 A53:A57 C53:C57 E53:G57 A59:A66 C59:C66 E59:H66 A68:A73 C68:C73 E68:H73 A75:A76 C75:C76 E75:H76 A78 C78 E78:H78 A80:A309 C80:C309 E80:E322 F80:G309 H80:H322 E324:E393 H324:H393">
    <cfRule type="expression" dxfId="47" priority="5294">
      <formula>IF(ISBLANK($H$3),0,SEARCH($H$3,$B18))</formula>
    </cfRule>
  </conditionalFormatting>
  <conditionalFormatting sqref="A19 A24 A27 A29 A33:A34 A38 A41 A43 A45:A49 A51 A53:A57 A59:A64 A66 A68:A73 A75:A76 A78 A80:A309">
    <cfRule type="expression" dxfId="46" priority="5295">
      <formula>IF(ISBLANK($H$3),0,SEARCH($H$3,$B19))</formula>
    </cfRule>
  </conditionalFormatting>
  <conditionalFormatting sqref="A17:C17 E17:H17 A22:C34 E22:H34 A36:C309 E36:E322 F36:G309 H36:H322 E324:E393 H324:H393">
    <cfRule type="expression" dxfId="45" priority="5296">
      <formula>IF(ISBLANK($H$3),0,SEARCH($H$3,$B17))</formula>
    </cfRule>
  </conditionalFormatting>
  <conditionalFormatting sqref="A17:C17 E17:J17 A22:C34 E22:J34 A36:C309 E36:E322 F36:G309 H36:H322 I36:J309 E324:E393 H324:H393">
    <cfRule type="expression" dxfId="44" priority="5297">
      <formula>IF(ISBLANK($H$3),0,SEARCH($H$3,$B17))</formula>
    </cfRule>
  </conditionalFormatting>
  <conditionalFormatting sqref="A17 C17 E17:H17 A22:A34 C22:C34 E22:H34 A36:A309 C36:C309 E36:E322 F36:G309 H36:H322 E324:E393 H324:H393">
    <cfRule type="expression" dxfId="43" priority="5298">
      <formula>IF(ISBLANK($H$3),0,SEARCH($H$3,$B17))</formula>
    </cfRule>
  </conditionalFormatting>
  <conditionalFormatting sqref="A17 A22:A34 A36:A309">
    <cfRule type="expression" dxfId="42" priority="5299">
      <formula>IF(ISBLANK($H$3),0,SEARCH($H$3,$B17))</formula>
    </cfRule>
  </conditionalFormatting>
  <conditionalFormatting sqref="A17 C17 E17:H17 A22:A34 C22:C34 E22:H34 A36:A309 C36:C309 E36:E322 F36:G309 H36:H322 E324:E393 H324:H393">
    <cfRule type="expression" dxfId="41" priority="5300">
      <formula>IF(ISBLANK($H$3),0,SEARCH($H$3,$B17))</formula>
    </cfRule>
  </conditionalFormatting>
  <conditionalFormatting sqref="A17 C17 E17:H17 A22:A34 C22:C34 E22:H34 A36:A309 C36:C309 E36:E322 F36:G309 H36:H322 E324:E393 H324:H393">
    <cfRule type="expression" dxfId="40" priority="5301">
      <formula>IF(ISBLANK($H$3),0,SEARCH($H$3,$B17))</formula>
    </cfRule>
  </conditionalFormatting>
  <conditionalFormatting sqref="A17 C17 E17:H17 A22:A34 C22:C34 E22:H34 A36:A309 C36:C309 E36:E322 F36:G309 H36:H322 E324:E393 H324:H393">
    <cfRule type="expression" dxfId="39" priority="5302">
      <formula>IF(ISBLANK($H$3),0,SEARCH($H$3,$B17))</formula>
    </cfRule>
  </conditionalFormatting>
  <conditionalFormatting sqref="A17 A22:A34 A36:A309">
    <cfRule type="expression" dxfId="38" priority="5303">
      <formula>IF(ISBLANK($H$3),0,SEARCH($H$3,$B17))</formula>
    </cfRule>
  </conditionalFormatting>
  <conditionalFormatting sqref="A15:C16 E15:H16 A24:C24 E24:H24 A29:C31 E29:H31 A38:C38 E38:H38 A43:C45 E43:H45 A47:C47 E47:H47 H50 A53:C59 E53:H59 A64:C64 E64:H64 A66:C70 E66:H70 H75 A78:C80 E78:G80 H78:H81 A83:C83 E83:H83 A89:C93 E89:G93 H89:H94 A96:C98 E96:H98 A102:C108 E102:H108 A113:C119 E113:G119 H113:H141 A122:C141 E122:G141 A144:C144 E144:H144 H146 A148:C152 E148:H152 A155:C161 E155:H161 A164:C168 E164:H168 A171:C176 E171:H176 A179:C181 E179:G181 H179:H322 A183:C184 E183:G184 H324:H393">
    <cfRule type="expression" dxfId="37" priority="5304">
      <formula>IF(ISBLANK($H$3),0,SEARCH($H$3,$B15))</formula>
    </cfRule>
  </conditionalFormatting>
  <conditionalFormatting sqref="A15:C16 E15:J16 A24:C24 E24:J24 A29:C31 E29:J31 A38:C38 E38:J38 A43:C45 E43:J45 A47:C47 E47:J47 H50 A53:C59 E53:J59 A64:C64 E64:J64 A66:C70 E66:J70 H75 A78:C80 E78:G80 H78:H81 I78:J80 A83:C83 E83:J83 A89:C93 E89:G93 H89:H94 I89:J93 A96:C98 E96:J98 A102:C108 E102:J108 A113:C119 E113:G119 H113:H141 I113:J119 A122:C141 E122:G141 I122:J141 A144:C144 E144:J144 H146 A148:C152 E148:J152 A155:C161 E155:J161 A164:C168 E164:J168 A171:C176 E171:J176 A179:C181 E179:G181 H179:H322 I179:J181 A183:C184 E183:G184 I183:J184 H324:H393">
    <cfRule type="expression" dxfId="36" priority="5305">
      <formula>IF(ISBLANK($H$3),0,SEARCH($H$3,$B15))</formula>
    </cfRule>
  </conditionalFormatting>
  <conditionalFormatting sqref="A15:A16 C15:C16 E15:H16 A24 C24 E24:H24 A29:A31 C29:C31 E29:H31 A38 C38 E38:H38 A43:A45 C43:C45 E43:H45 A47 C47 E47:H47 H50 A53:A59 C53:C59 E53:H59 A64 C64 E64:H64 A66:A70 C66:C70 E66:H70 H75 A78:A80 C78:C80 E78:G80 H78:H81 A83 C83 E83:H83 A89:A93 C89:C93 E89:G93 H89:H94 A96:A98 C96:C98 E96:H98 A102:A108 C102:C108 E102:H108 A113:A119 C113:C119 E113:G119 H113:H141 A122:A141 C122:C141 E122:G141 A144 C144 E144:H144 H146 A148:A152 C148:C152 E148:H152 A155:A161 C155:C161 E155:H161 A164:A168 C164:C168 E164:H168 A171:A176 C171:C176 E171:H176 A179:A181 C179:C181 E179:G181 H179:H322 A183:A184 C183:C184 E183:G184 H324:H393">
    <cfRule type="expression" dxfId="35" priority="5306">
      <formula>IF(ISBLANK($H$3),0,SEARCH($H$3,$B15))</formula>
    </cfRule>
  </conditionalFormatting>
  <conditionalFormatting sqref="A15:A16 A24 A29:A31 A38 A43:A45 A47 A53:A59 A64 A66:A70 A78:A80 A83 A89:A93 A96:A98 A102:A108 A113:A119 A122:A141 A144 A148:A152 A155:A161 A164:A168 A171:A176 A179:A181 A183:A184">
    <cfRule type="expression" dxfId="34" priority="5307">
      <formula>IF(ISBLANK($H$3),0,SEARCH($H$3,$B15))</formula>
    </cfRule>
  </conditionalFormatting>
  <conditionalFormatting sqref="A15:A16 C15:C16 E15:H16 A24 C24 E24:H24 A29:A31 C29:C31 E29:H31 A38 C38 E38:H38 A43:A45 C43:C45 E43:H45 A47 C47 E47:H47 H50 A53:A59 C53:C59 E53:H59 A64 C64 E64:H64 A66:A70 C66:C70 E66:H70 H75 A78:A80 C78:C80 E78:G80 H78:H81 A83 C83 E83:H83 A89:A93 C89:C93 E89:G93 H89:H94 A96:A98 C96:C98 E96:H98 A102:A108 C102:C108 E102:H108 A113:A119 C113:C119 E113:G119 H113:H141 A122:A141 C122:C141 E122:G141 A144 C144 E144:H144 H146 A148:A152 C148:C152 E148:H152 A155:A161 C155:C161 E155:H161 A164:A168 C164:C168 E164:H168 A171:A176 C171:C176 E171:H176 A179:A181 C179:C181 E179:G181 H179:H322 A183:A184 C183:C184 E183:G184 H324:H393">
    <cfRule type="expression" dxfId="33" priority="5308">
      <formula>IF(ISBLANK($H$3),0,SEARCH($H$3,$B15))</formula>
    </cfRule>
  </conditionalFormatting>
  <conditionalFormatting sqref="A15:A16 C15:C16 E15:H16 A24 C24 E24:H24 A29:A31 C29:C31 E29:H31 A38 C38 E38:H38 A43:A45 C43:C45 E43:H45 A47 C47 E47:H47 H50 A53:A59 C53:C59 E53:H59 A64 C64 E64:H64 A66:A70 C66:C70 E66:H70 H75 A78:A80 C78:C80 E78:G80 H78:H81 A83 C83 E83:H83 A89:A93 C89:C93 E89:G93 H89:H94 A96:A98 C96:C98 E96:H98 A102:A108 C102:C108 E102:H108 A113:A119 C113:C119 E113:G119 H113:H141 A122:A141 C122:C141 E122:G141 A144 C144 E144:H144 H146 A148:A152 C148:C152 E148:H152 A155:A161 C155:C161 E155:H161 A164:A168 C164:C168 E164:H168 A171:A176 C171:C176 E171:H176 A179:A181 C179:C181 E179:G181 H179:H322 A183:A184 C183:C184 E183:G184 H324:H393">
    <cfRule type="expression" dxfId="32" priority="5309">
      <formula>IF(ISBLANK($H$3),0,SEARCH($H$3,$B15))</formula>
    </cfRule>
  </conditionalFormatting>
  <conditionalFormatting sqref="A15:A16 C15:C16 E15:H16 A24 C24 E24:H24 A29:A31 C29:C31 E29:H31 A38 C38 E38:H38 A43:A45 C43:C45 E43:H45 A47 C47 E47:H47 H50 A53:A59 C53:C59 E53:H59 A64 C64 E64:H64 A66:A70 C66:C70 E66:H70 H75 A78:A80 C78:C80 E78:G80 H78:H81 A83 C83 E83:H83 A89:A93 C89:C93 E89:G93 H89:H94 A96:A98 C96:C98 E96:H98 A102:A108 C102:C108 E102:H108 A113:A119 C113:C119 E113:G119 H113:H141 A122:A141 C122:C141 E122:G141 A144 C144 E144:H144 H146 A148:A152 C148:C152 E148:H152 A155:A161 C155:C161 E155:H161 A164:A168 C164:C168 E164:H168 A171:A176 C171:C176 E171:H176 A179:A181 C179:C181 E179:G181 H179:H322 A183:A184 C183:C184 E183:G184 H324:H393">
    <cfRule type="expression" dxfId="31" priority="5310">
      <formula>IF(ISBLANK($H$3),0,SEARCH($H$3,$B15))</formula>
    </cfRule>
  </conditionalFormatting>
  <conditionalFormatting sqref="A15:A16 A24 A29:A31 A38 A43:A45 A47 A53:A59 A64 A66:A70 A78:A80 A83 A89:A93 A96:A98 A102:A108 A113:A119 A122:A141 A144 A148:A152 A155:A161 A164:A168 A171:A176 A179:A181 A183:A184">
    <cfRule type="expression" dxfId="30" priority="5311">
      <formula>IF(ISBLANK($H$3),0,SEARCH($H$3,$B15))</formula>
    </cfRule>
  </conditionalFormatting>
  <conditionalFormatting sqref="A11:C15 E11:H15 I12 I15 A22:C34 E22:H34 A36:C309 E36:E322 F36:G309 H36:H322 E324:E393 H324:H393">
    <cfRule type="expression" dxfId="29" priority="5312">
      <formula>IF(ISBLANK($H$3),0,SEARCH($H$3,$B11))</formula>
    </cfRule>
  </conditionalFormatting>
  <conditionalFormatting sqref="A11:C15 E11:J15 A22:C34 E22:J34 A36:C309 E36:E322 F36:G309 H36:H322 I36:J309 E324:E393 H324:H393">
    <cfRule type="expression" dxfId="28" priority="5313">
      <formula>IF(ISBLANK($H$3),0,SEARCH($H$3,$B11))</formula>
    </cfRule>
  </conditionalFormatting>
  <conditionalFormatting sqref="A11:A15 C11:C15 E11:H15 A22:A34 C22:C34 E22:H34 A36:A309 C36:C309 E36:E322 F36:G309 H36:H322 E324:E393 H324:H393">
    <cfRule type="expression" dxfId="27" priority="5314">
      <formula>IF(ISBLANK($H$3),0,SEARCH($H$3,$B11))</formula>
    </cfRule>
  </conditionalFormatting>
  <conditionalFormatting sqref="A11:A15 C11:C15 E11:H15 A22:A34 C22:C34 E22:H34 A36:A309 C36:C309 E36:E322 F36:G309 H36:H322 E324:E393 H324:H393">
    <cfRule type="expression" dxfId="26" priority="5315">
      <formula>IF(ISBLANK($H$3),0,SEARCH($H$3,$B11))</formula>
    </cfRule>
  </conditionalFormatting>
  <conditionalFormatting sqref="A11:A15 C11:C13 E11:H15 C15 A22:A34 C22:C34 E22:H34 A36:A309 C36:C309 E36:E322 F36:G309 H36:H322 E324:E393 H324:H393">
    <cfRule type="expression" dxfId="25" priority="5316">
      <formula>IF(ISBLANK($H$3),0,SEARCH($H$3,$B11))</formula>
    </cfRule>
  </conditionalFormatting>
  <conditionalFormatting sqref="A11:A15 C11:C15 E11:H15 A22:A34 C22:C34 E22:H34 A36:A309 C36:C309 E36:E322 F36:G309 H36:H322 E324:E393 H324:H393">
    <cfRule type="expression" dxfId="24" priority="5317">
      <formula>IF(ISBLANK($H$3),0,SEARCH($H$3,$B11))</formula>
    </cfRule>
  </conditionalFormatting>
  <conditionalFormatting sqref="A10:C12 E10:H12 A15:C15 E15:H15 A17:C17 E17:H17 A21:C34 E21:H34 A36:C309 E36:E322 F36:G309 H36:H322 E324:E393 H324:H393">
    <cfRule type="expression" dxfId="23" priority="5318">
      <formula>IF(ISBLANK($H$3),0,SEARCH($H$3,$B10))</formula>
    </cfRule>
  </conditionalFormatting>
  <conditionalFormatting sqref="A10:C12 E10:J12 A15:C15 E15:J15 A17:C17 E17:J17 A21:C34 E21:J34 A36:C309 E36:E322 F36:G309 H36:H322 I36:J309 E324:E393 H324:H393">
    <cfRule type="expression" dxfId="22" priority="5319">
      <formula>IF(ISBLANK($H$3),0,SEARCH($H$3,$B10))</formula>
    </cfRule>
  </conditionalFormatting>
  <conditionalFormatting sqref="A10:A12 H10:H12 A15 H15 A17 H17 A21:A34 H21:H34 A36:A309 H36:H322 H324:H393">
    <cfRule type="expression" dxfId="21" priority="5320">
      <formula>IF(ISBLANK($H$3),0,SEARCH($H$3,$B10))</formula>
    </cfRule>
  </conditionalFormatting>
  <conditionalFormatting sqref="A10:A12 C10:C12 E10:H12 A15 C15 E15:H15 A17 C17 E17:H17 A21:A34 C21:C34 E21:H34 A36:A309 C36:C309 E36:E322 F36:G309 H36:H322 E324:E393 H324:H393">
    <cfRule type="expression" dxfId="20" priority="5321">
      <formula>IF(ISBLANK($H$3),0,SEARCH($H$3,$B10))</formula>
    </cfRule>
  </conditionalFormatting>
  <conditionalFormatting sqref="A10:A12 C10:C12 E10:H12 A15 C15 E15:H15 A17 C17 E17:H17 A21:A34 C21:C34 E21:H34 A36:A309 C36:C309 E36:E322 F36:G309 H36:H322 E324:E393 H324:H393">
    <cfRule type="expression" dxfId="19" priority="5322">
      <formula>IF(ISBLANK($H$3),0,SEARCH($H$3,$B10))</formula>
    </cfRule>
  </conditionalFormatting>
  <conditionalFormatting sqref="A10:A12 H10:H12 A15 H15 A17 H17 A21:A34 H21:H34 A36:A309 H36:H322 H324:H393">
    <cfRule type="expression" dxfId="18" priority="5323">
      <formula>IF(ISBLANK($H$3),0,SEARCH($H$3,$B10))</formula>
    </cfRule>
  </conditionalFormatting>
  <conditionalFormatting sqref="A9:C9 E9:H9 A12 A15:C16 E15:H16 A18 A20:A21 B20:C20 E20:H20 A24:A26 B24:C25 E24:H25 A28:A32 B28:C31 E28:H31 A34:C35 E34:H35 A38:C39 E38:H39 A41:A50 B42:C50 E42:G50 H42:H75 A52:C75 E52:G75 A77:A310 B77:C309 E77:E322 F77:G309 H77:H322 A313 A316 A319 A322 E324:E393 H324:H393 A325 A328 A331 A334 A337 A340 A343 A346 A349 A352 A355 A358 A361 A364 A367 A370 A373 A376 A379 A382 A385 A388 A391">
    <cfRule type="expression" dxfId="17" priority="5324">
      <formula>IF(ISBLANK($H$3),0,SEARCH($H$3,$B9))</formula>
    </cfRule>
  </conditionalFormatting>
  <conditionalFormatting sqref="A9:C9 E9:J9 A12 A15:C16 E15:J16 A18 A20:A21 B20:C20 E20:J20 A24:A26 B24:C25 E24:J25 A28:A32 B28:C31 E28:J31 A34:C35 E34:J35 A38:C39 E38:J39 A41:A50 B42:C50 E42:G50 H42:H75 I42:J50 A52:C75 E52:G75 I52:J75 A77:A310 B77:C309 E77:E322 F77:G309 H77:H322 I77:J309 A313 A316 A319 A322 E324:E393 H324:H393 A325 A328 A331 A334 A337 A340 A343 A346 A349 A352 A355 A358 A361 A364 A367 A370 A373 A376 A379 A382 A385 A388 A391">
    <cfRule type="expression" dxfId="16" priority="5325">
      <formula>IF(ISBLANK($H$3),0,SEARCH($H$3,$B9))</formula>
    </cfRule>
  </conditionalFormatting>
  <conditionalFormatting sqref="A9 E9 G9:H9 A12 A15:A16 E15:E16 G15:H16 A18 A20:A21 E20 G20:H20 A24:A26 E24:E25 G24:H25 A28:A32 E28:E31 G28:H31 A34:A35 E34:E35 G34:H35 A38:A39 E38:E39 G38:H39 A41:A50 E42:E50 G42:G50 H42:H75 A52:A75 E52:E75 G52:G75 A77:A310 E77:E322 G77:G309 H77:H322 A313 A316 A319 A322 E324:E393 H324:H393 A325 A328 A331 A334 A337 A340 A343 A346 A349 A352 A355 A358 A361 A364 A367 A370 A373 A376 A379 A382 A385 A388 A391">
    <cfRule type="expression" dxfId="15" priority="5326">
      <formula>IF(ISBLANK($H$3),0,SEARCH($H$3,$B9))</formula>
    </cfRule>
  </conditionalFormatting>
  <conditionalFormatting sqref="A9 C9 E9:H9 A12 A15:A16 C15:C16 E15:H16 A18 A20:A21 C20 E20:H20 A24:A26 C24:C25 E24:H25 A28:A32 C28:C31 E28:H31 A34:A35 C34:C35 E34:H35 A38:A39 C38:C39 E38:H39 A41:A50 C42:C50 E42:G50 H42:H75 A52:A75 C52:C75 E52:G75 A77:A310 C77:C309 E77:E322 F77:G309 H77:H322 A313 A316 A319 A322 E324:E393 H324:H393 A325 A328 A331 A334 A337 A340 A343 A346 A349 A352 A355 A358 A361 A364 A367 A370 A373 A376 A379 A382 A385 A388 A391">
    <cfRule type="expression" dxfId="14" priority="5327">
      <formula>IF(ISBLANK($H$3),0,SEARCH($H$3,$B9))</formula>
    </cfRule>
  </conditionalFormatting>
  <conditionalFormatting sqref="A9 E9 H9 A12 A15:A16 E15:E16 H15:H16 A18 A20:A21 E20 H20 A24:A26 E24:E25 H24:H25 A28:A32 E28:E31 H28:H31 A34:A35 E34:E35 H34:H35 A38:A39 E38:E39 H38:H39 A41:A50 E42:E50 H42:H75 A52:A75 E52:E75 A77:A310 E77:E322 H77:H322 A313 A316 A319 A322 E324:E393 H324:H393 A325 A328 A331 A334 A337 A340 A343 A346 A349 A352 A355 A358 A361 A364 A367 A370 A373 A376 A379 A382 A385 A388 A391">
    <cfRule type="expression" dxfId="13" priority="5328">
      <formula>IF(ISBLANK($H$3),0,SEARCH($H$3,$B9))</formula>
    </cfRule>
  </conditionalFormatting>
  <conditionalFormatting sqref="A9 E9 G9:H9 A12 A15:A16 E15:E16 G15:H16 A18 A20:A21 E20 G20:H20 A24:A26 E24:E25 G24:H25 A28:A32 E28:E31 G28:H31 A34:A35 E34:E35 G34:H35 A38:A39 E38:E39 G38:H39 A41:A50 E42:E50 G42:G50 H42:H75 A52:A75 E52:E75 G52:G75 A77:A310 E77:E322 G77:G309 H77:H322 A313 A316 A319 A322 E324:E393 H324:H393 A325 A328 A331 A334 A337 A340 A343 A346 A349 A352 A355 A358 A361 A364 A367 A370 A373 A376 A379 A382 A385 A388 A391">
    <cfRule type="expression" dxfId="12" priority="5329">
      <formula>IF(ISBLANK($H$3),0,SEARCH($H$3,$B9))</formula>
    </cfRule>
  </conditionalFormatting>
  <conditionalFormatting sqref="A8:C8 E8:H8 A10:C12 E10:H12 A14:C15 E14:H15 A17:C17 E17:H17 A19:A34 B19:C19 E19:H19 B21:C34 E21:H34 A36:C309 E36:E322 F36:G309 H36:H322 A312 A315 A318 A321 A324 E324:E393 H324:H393 A327 A330 A333 A336 A339 A342 A345 A348 A351 A354 A357 A360 A363 A366 A369 A372 A375 A378 A381 A384 A387 A390 A393">
    <cfRule type="expression" dxfId="11" priority="5330">
      <formula>IF(ISBLANK($H$3),0,SEARCH($H$3,$B8))</formula>
    </cfRule>
  </conditionalFormatting>
  <conditionalFormatting sqref="A8:C8 E8:J8 A10:C12 E10:J12 A14:C15 E14:J15 A17:C17 E17:J17 A19:A34 B19:C19 E19:J19 B21:C34 E21:J34 A36:C309 E36:E322 F36:G309 H36:H322 I36:J309 A312 A315 A318 A321 A324 E324:E393 H324:H393 A327 A330 A333 A336 A339 A342 A345 A348 A351 A354 A357 A360 A363 A366 A369 A372 A375 A378 A381 A384 A387 A390 A393">
    <cfRule type="expression" dxfId="10" priority="5331">
      <formula>IF(ISBLANK($H$3),0,SEARCH($H$3,$B8))</formula>
    </cfRule>
  </conditionalFormatting>
  <conditionalFormatting sqref="A8 A10:A12 A14:A15 A17 A19:A34 A36:A309 A312 A315 A318 A321 A324 A327 A330 A333 A336 A339 A342 A345 A348 A351 A354 A357 A360 A363 A366 A369 A372 A375 A378 A381 A384 A387 A390 A393">
    <cfRule type="expression" dxfId="9" priority="5332">
      <formula>IF(ISBLANK($H$3),0,SEARCH($H$3,$B8))</formula>
    </cfRule>
  </conditionalFormatting>
  <conditionalFormatting sqref="A8 C8 E8:H8 A10:A12 C10:C12 E10:H12 A14:A15 C14:C15 E14:H15 A17 C17 E17:H17 A19:A34 C19 E19:H19 C21:C34 E21:H34 A36:A309 C36:C309 E36:E322 F36:G309 H36:H322 A312 A315 A318 A321 A324 E324:E393 H324:H393 A327 A330 A333 A336 A339 A342 A345 A348 A351 A354 A357 A360 A363 A366 A369 A372 A375 A378 A381 A384 A387 A390 A393">
    <cfRule type="expression" dxfId="8" priority="5333">
      <formula>IF(ISBLANK($H$3),0,SEARCH($H$3,$B8))</formula>
    </cfRule>
  </conditionalFormatting>
  <conditionalFormatting sqref="A8 E8 H8 A10:A12 E10:E12 H10:H12 A14:A15 E14:E15 H14:H15 A17 E17 H17 A19:A34 E19 H19 E21:E34 H21:H34 A36:A309 E36:E322 H36:H322 A312 A315 A318 A321 A324 E324:E393 H324:H393 A327 A330 A333 A336 A339 A342 A345 A348 A351 A354 A357 A360 A363 A366 A369 A372 A375 A378 A381 A384 A387 A390 A393">
    <cfRule type="expression" dxfId="7" priority="5334">
      <formula>IF(ISBLANK($H$3),0,SEARCH($H$3,$B8))</formula>
    </cfRule>
  </conditionalFormatting>
  <conditionalFormatting sqref="A8 A10:A12 A14:A15 A17 A19:A34 A36:A309 A312 A315 A318 A321 A324 A327 A330 A333 A336 A339 A342 A345 A348 A351 A354 A357 A360 A363 A366 A369 A372 A375 A378 A381 A384 A387 A390 A393">
    <cfRule type="expression" dxfId="6" priority="5335">
      <formula>IF(ISBLANK($H$3),0,SEARCH($H$3,$B8))</formula>
    </cfRule>
  </conditionalFormatting>
  <conditionalFormatting sqref="A7:A322 B7:C309 E7:E322 F7:G309 H7:H322 A324:A393 E324:E393 H324:H393">
    <cfRule type="expression" dxfId="5" priority="5336">
      <formula>IF(ISBLANK($H$3),0,SEARCH($H$3,$B7))</formula>
    </cfRule>
  </conditionalFormatting>
  <conditionalFormatting sqref="A7:A322 B7:C309 E7:E322 F7:G309 H7:H322 I7:J309 A324:A393 E324:E393 H324:H393">
    <cfRule type="expression" dxfId="4" priority="5337">
      <formula>IF(ISBLANK($H$3),0,SEARCH($H$3,$B7))</formula>
    </cfRule>
  </conditionalFormatting>
  <conditionalFormatting sqref="A7:A322 F7:F309 A324:A393">
    <cfRule type="expression" dxfId="3" priority="5338">
      <formula>IF(ISBLANK($H$3),0,SEARCH($H$3,$B7))</formula>
    </cfRule>
  </conditionalFormatting>
  <conditionalFormatting sqref="A7:A322 C7:C309 E7:E322 F7:G309 H7:H322 A324:A393 E324:E393 H324:H393">
    <cfRule type="expression" dxfId="2" priority="5339">
      <formula>IF(ISBLANK($H$3),0,SEARCH($H$3,$B7))</formula>
    </cfRule>
  </conditionalFormatting>
  <conditionalFormatting sqref="A7:A322 C7:C309 E7:E322 F7:G309 H7:H322 A324:A393 E324:E393 H324:H393">
    <cfRule type="expression" dxfId="1" priority="5340">
      <formula>IF(ISBLANK($H$3),0,SEARCH($H$3,$B7))</formula>
    </cfRule>
  </conditionalFormatting>
  <conditionalFormatting sqref="A7:A322 F7:F309 A324:A393">
    <cfRule type="expression" dxfId="0" priority="5341">
      <formula>IF(ISBLANK($H$3),0,SEARCH($H$3,$B7))</formula>
    </cfRule>
  </conditionalFormatting>
  <hyperlinks>
    <hyperlink ref="B7" r:id="rId1"/>
    <hyperlink ref="I7" r:id="rId2"/>
    <hyperlink ref="B8" r:id="rId3"/>
    <hyperlink ref="B9" r:id="rId4"/>
    <hyperlink ref="I9" r:id="rId5"/>
    <hyperlink ref="B10" r:id="rId6"/>
    <hyperlink ref="I10" r:id="rId7"/>
    <hyperlink ref="B11" r:id="rId8"/>
    <hyperlink ref="B13" r:id="rId9"/>
    <hyperlink ref="I13" r:id="rId10"/>
    <hyperlink ref="B14" r:id="rId11"/>
    <hyperlink ref="I14" r:id="rId12"/>
    <hyperlink ref="I15" r:id="rId13"/>
    <hyperlink ref="B16" r:id="rId14"/>
    <hyperlink ref="B17" r:id="rId15"/>
    <hyperlink ref="B18" r:id="rId16"/>
    <hyperlink ref="I18" r:id="rId17"/>
    <hyperlink ref="B19" r:id="rId18"/>
    <hyperlink ref="I19" r:id="rId19"/>
    <hyperlink ref="B20" r:id="rId20"/>
    <hyperlink ref="I20" r:id="rId21"/>
    <hyperlink ref="B21" r:id="rId22"/>
    <hyperlink ref="I21" r:id="rId23"/>
    <hyperlink ref="B22" r:id="rId24"/>
    <hyperlink ref="I22" r:id="rId25"/>
    <hyperlink ref="B23" r:id="rId26"/>
    <hyperlink ref="I23" r:id="rId27"/>
    <hyperlink ref="B24" r:id="rId28"/>
    <hyperlink ref="I24" r:id="rId29"/>
    <hyperlink ref="B26" r:id="rId30"/>
    <hyperlink ref="B28" r:id="rId31"/>
    <hyperlink ref="I28" r:id="rId32"/>
    <hyperlink ref="I29" r:id="rId33"/>
    <hyperlink ref="B30" r:id="rId34"/>
    <hyperlink ref="I30" r:id="rId35"/>
    <hyperlink ref="J30" r:id="rId36"/>
    <hyperlink ref="B31" r:id="rId37"/>
    <hyperlink ref="I31" r:id="rId38"/>
    <hyperlink ref="B32" r:id="rId39"/>
    <hyperlink ref="I32" r:id="rId40"/>
    <hyperlink ref="B34" r:id="rId41"/>
    <hyperlink ref="I34" r:id="rId42"/>
    <hyperlink ref="B35" r:id="rId43"/>
    <hyperlink ref="B36" r:id="rId44"/>
    <hyperlink ref="I36" r:id="rId45"/>
    <hyperlink ref="B37" r:id="rId46"/>
    <hyperlink ref="B38" r:id="rId47"/>
    <hyperlink ref="B39" r:id="rId48"/>
    <hyperlink ref="I39" r:id="rId49"/>
    <hyperlink ref="B40" r:id="rId50"/>
    <hyperlink ref="B43" r:id="rId51"/>
    <hyperlink ref="I43" r:id="rId52"/>
    <hyperlink ref="B44" r:id="rId53"/>
    <hyperlink ref="I44" r:id="rId54"/>
    <hyperlink ref="B45" r:id="rId55"/>
    <hyperlink ref="B47" r:id="rId56"/>
    <hyperlink ref="I47" r:id="rId57"/>
    <hyperlink ref="B48" r:id="rId58"/>
    <hyperlink ref="B50" r:id="rId59"/>
    <hyperlink ref="I50" r:id="rId60"/>
    <hyperlink ref="B52" r:id="rId61"/>
    <hyperlink ref="I52" r:id="rId62"/>
    <hyperlink ref="B54" r:id="rId63"/>
    <hyperlink ref="B55" r:id="rId64"/>
    <hyperlink ref="B56" r:id="rId65"/>
    <hyperlink ref="I56" r:id="rId66"/>
    <hyperlink ref="B57" r:id="rId67"/>
    <hyperlink ref="I57" r:id="rId68"/>
    <hyperlink ref="B58" r:id="rId69"/>
    <hyperlink ref="I58" r:id="rId70"/>
    <hyperlink ref="B59" r:id="rId71"/>
    <hyperlink ref="I59" r:id="rId72"/>
    <hyperlink ref="B61" r:id="rId73"/>
    <hyperlink ref="I61" r:id="rId74"/>
    <hyperlink ref="B62" r:id="rId75"/>
    <hyperlink ref="B65" r:id="rId76"/>
    <hyperlink ref="I65" r:id="rId77"/>
    <hyperlink ref="B66" r:id="rId78"/>
    <hyperlink ref="B68" r:id="rId79"/>
    <hyperlink ref="I68" r:id="rId80"/>
    <hyperlink ref="B70" r:id="rId81"/>
    <hyperlink ref="I70" r:id="rId82"/>
    <hyperlink ref="B71" r:id="rId83"/>
    <hyperlink ref="I71" r:id="rId84"/>
    <hyperlink ref="B72" r:id="rId85"/>
    <hyperlink ref="B73" r:id="rId86"/>
    <hyperlink ref="I73" r:id="rId87"/>
    <hyperlink ref="B74" r:id="rId88"/>
    <hyperlink ref="B75" r:id="rId89"/>
    <hyperlink ref="I75" r:id="rId90"/>
    <hyperlink ref="B77" r:id="rId91"/>
    <hyperlink ref="B78" r:id="rId92"/>
    <hyperlink ref="B80" r:id="rId93"/>
    <hyperlink ref="I80" r:id="rId94"/>
    <hyperlink ref="B82" r:id="rId95"/>
    <hyperlink ref="I82" r:id="rId96"/>
    <hyperlink ref="B83" r:id="rId97"/>
    <hyperlink ref="B84" r:id="rId98"/>
    <hyperlink ref="I84" r:id="rId99"/>
    <hyperlink ref="B85" r:id="rId100"/>
    <hyperlink ref="B87" r:id="rId101"/>
    <hyperlink ref="B88" r:id="rId102"/>
    <hyperlink ref="I88" r:id="rId103"/>
    <hyperlink ref="B90" r:id="rId104"/>
    <hyperlink ref="I90" r:id="rId105"/>
    <hyperlink ref="B92" r:id="rId106"/>
    <hyperlink ref="B93" r:id="rId107"/>
    <hyperlink ref="B94" r:id="rId108"/>
    <hyperlink ref="I94" r:id="rId109"/>
    <hyperlink ref="B97" r:id="rId110"/>
    <hyperlink ref="I97" r:id="rId111"/>
    <hyperlink ref="B98" r:id="rId112"/>
    <hyperlink ref="B99" r:id="rId113"/>
    <hyperlink ref="I99" r:id="rId114"/>
    <hyperlink ref="B100" r:id="rId115"/>
    <hyperlink ref="I100" r:id="rId116"/>
    <hyperlink ref="B101" r:id="rId117"/>
    <hyperlink ref="B102" r:id="rId118"/>
    <hyperlink ref="B103" r:id="rId119"/>
    <hyperlink ref="B104" r:id="rId120"/>
    <hyperlink ref="I104" r:id="rId121"/>
    <hyperlink ref="B106" r:id="rId122"/>
    <hyperlink ref="I106" r:id="rId123"/>
    <hyperlink ref="B108" r:id="rId124"/>
    <hyperlink ref="I108" r:id="rId125"/>
    <hyperlink ref="B109" r:id="rId126"/>
    <hyperlink ref="I109" r:id="rId127"/>
    <hyperlink ref="B110" r:id="rId128"/>
    <hyperlink ref="I110" r:id="rId129"/>
    <hyperlink ref="B112" r:id="rId130"/>
    <hyperlink ref="I112" r:id="rId131"/>
    <hyperlink ref="B113" r:id="rId132"/>
    <hyperlink ref="I113" r:id="rId133"/>
    <hyperlink ref="B116" r:id="rId134"/>
    <hyperlink ref="I116" r:id="rId135"/>
    <hyperlink ref="B117" r:id="rId136"/>
    <hyperlink ref="I117" r:id="rId137"/>
    <hyperlink ref="B118" r:id="rId138"/>
    <hyperlink ref="I118" r:id="rId139"/>
    <hyperlink ref="B119" r:id="rId140"/>
    <hyperlink ref="I119" r:id="rId141"/>
    <hyperlink ref="I121" r:id="rId142"/>
    <hyperlink ref="B122" r:id="rId143"/>
    <hyperlink ref="B123" r:id="rId144"/>
    <hyperlink ref="I123" r:id="rId145"/>
    <hyperlink ref="B124" r:id="rId146"/>
    <hyperlink ref="B125" r:id="rId147"/>
    <hyperlink ref="I125" r:id="rId148"/>
    <hyperlink ref="B126" r:id="rId149"/>
    <hyperlink ref="B127" r:id="rId150"/>
    <hyperlink ref="I127" r:id="rId151"/>
    <hyperlink ref="B128" r:id="rId152"/>
    <hyperlink ref="B130" r:id="rId153"/>
    <hyperlink ref="B131" r:id="rId154"/>
    <hyperlink ref="B134" r:id="rId155"/>
    <hyperlink ref="B135" r:id="rId156"/>
    <hyperlink ref="B136" r:id="rId157"/>
    <hyperlink ref="I136" r:id="rId158"/>
    <hyperlink ref="B137" r:id="rId159"/>
    <hyperlink ref="I137" r:id="rId160"/>
    <hyperlink ref="B138" r:id="rId161"/>
    <hyperlink ref="I138" r:id="rId162"/>
    <hyperlink ref="B140" r:id="rId163"/>
    <hyperlink ref="I140" r:id="rId164"/>
    <hyperlink ref="B141" r:id="rId165"/>
    <hyperlink ref="I141" r:id="rId166"/>
    <hyperlink ref="B142" r:id="rId167"/>
    <hyperlink ref="I142" r:id="rId168"/>
    <hyperlink ref="B143" r:id="rId169"/>
    <hyperlink ref="I143" r:id="rId170"/>
    <hyperlink ref="B145" r:id="rId171"/>
    <hyperlink ref="I145" r:id="rId172"/>
    <hyperlink ref="B146" r:id="rId173"/>
    <hyperlink ref="B148" r:id="rId174"/>
    <hyperlink ref="B150" r:id="rId175"/>
    <hyperlink ref="B151" r:id="rId176"/>
    <hyperlink ref="I151" r:id="rId177"/>
    <hyperlink ref="B154" r:id="rId178"/>
    <hyperlink ref="I154" r:id="rId179"/>
    <hyperlink ref="B155" r:id="rId180"/>
    <hyperlink ref="I155" r:id="rId181"/>
    <hyperlink ref="B156" r:id="rId182"/>
    <hyperlink ref="B157" r:id="rId183"/>
    <hyperlink ref="B158" r:id="rId184"/>
    <hyperlink ref="I158" r:id="rId185"/>
    <hyperlink ref="B159" r:id="rId186"/>
    <hyperlink ref="I159" r:id="rId187"/>
    <hyperlink ref="B162" r:id="rId188"/>
    <hyperlink ref="B163" r:id="rId189"/>
    <hyperlink ref="I163" r:id="rId190"/>
    <hyperlink ref="B164" r:id="rId191"/>
    <hyperlink ref="I164" r:id="rId192"/>
    <hyperlink ref="B165" r:id="rId193"/>
    <hyperlink ref="I165" r:id="rId194"/>
    <hyperlink ref="B169" r:id="rId195"/>
    <hyperlink ref="I169" r:id="rId196"/>
    <hyperlink ref="B170" r:id="rId197"/>
    <hyperlink ref="B172" r:id="rId198"/>
    <hyperlink ref="B173" r:id="rId199"/>
    <hyperlink ref="B174" r:id="rId200"/>
    <hyperlink ref="I174" r:id="rId201"/>
    <hyperlink ref="B175" r:id="rId202"/>
    <hyperlink ref="I175" r:id="rId203"/>
    <hyperlink ref="B177" r:id="rId204"/>
    <hyperlink ref="B178" r:id="rId205"/>
    <hyperlink ref="B179" r:id="rId206"/>
    <hyperlink ref="I179" r:id="rId207"/>
    <hyperlink ref="B180" r:id="rId208"/>
    <hyperlink ref="I180" r:id="rId209"/>
    <hyperlink ref="B181" r:id="rId210"/>
    <hyperlink ref="I181" r:id="rId211"/>
    <hyperlink ref="B182" r:id="rId212"/>
    <hyperlink ref="I182" r:id="rId213"/>
    <hyperlink ref="B183" r:id="rId214"/>
    <hyperlink ref="I183" r:id="rId215"/>
    <hyperlink ref="B185" r:id="rId216"/>
    <hyperlink ref="B186" r:id="rId217"/>
    <hyperlink ref="B189" r:id="rId218"/>
    <hyperlink ref="I189" r:id="rId219"/>
    <hyperlink ref="B190" r:id="rId220"/>
    <hyperlink ref="I190" r:id="rId221"/>
    <hyperlink ref="B191" r:id="rId222"/>
    <hyperlink ref="I191" r:id="rId223"/>
    <hyperlink ref="B192" r:id="rId224"/>
    <hyperlink ref="I192" r:id="rId225"/>
    <hyperlink ref="B193" r:id="rId226"/>
    <hyperlink ref="I193" r:id="rId227"/>
    <hyperlink ref="B194" r:id="rId228"/>
    <hyperlink ref="I194" r:id="rId229"/>
    <hyperlink ref="B196" r:id="rId230"/>
    <hyperlink ref="B197" r:id="rId231"/>
    <hyperlink ref="B198" r:id="rId232"/>
    <hyperlink ref="I198" r:id="rId233"/>
    <hyperlink ref="B200" r:id="rId234"/>
    <hyperlink ref="B201" r:id="rId235"/>
    <hyperlink ref="I201" r:id="rId236"/>
    <hyperlink ref="B202" r:id="rId237"/>
    <hyperlink ref="B204" r:id="rId238"/>
    <hyperlink ref="I204" r:id="rId239"/>
    <hyperlink ref="B206" r:id="rId240"/>
    <hyperlink ref="I206" r:id="rId241"/>
    <hyperlink ref="B208" r:id="rId242"/>
    <hyperlink ref="I208" r:id="rId243"/>
    <hyperlink ref="B209" r:id="rId244"/>
    <hyperlink ref="I209" r:id="rId245"/>
    <hyperlink ref="B212" r:id="rId246"/>
    <hyperlink ref="I212" r:id="rId247"/>
    <hyperlink ref="B213" r:id="rId248"/>
    <hyperlink ref="B215" r:id="rId249"/>
    <hyperlink ref="I215" r:id="rId250"/>
    <hyperlink ref="B217" r:id="rId251"/>
    <hyperlink ref="I217" r:id="rId252"/>
    <hyperlink ref="B218" r:id="rId253"/>
    <hyperlink ref="I218" r:id="rId254"/>
    <hyperlink ref="B220" r:id="rId255"/>
    <hyperlink ref="I220" r:id="rId256"/>
    <hyperlink ref="B221" r:id="rId257"/>
    <hyperlink ref="I221" r:id="rId258"/>
    <hyperlink ref="B222" r:id="rId259"/>
    <hyperlink ref="I222" r:id="rId260"/>
    <hyperlink ref="B223" r:id="rId261"/>
    <hyperlink ref="I223" r:id="rId262"/>
    <hyperlink ref="B224" r:id="rId263"/>
    <hyperlink ref="I224" r:id="rId264"/>
    <hyperlink ref="B226" r:id="rId265"/>
    <hyperlink ref="I226" r:id="rId266"/>
    <hyperlink ref="B227" r:id="rId267"/>
    <hyperlink ref="B228" r:id="rId268"/>
    <hyperlink ref="I228" r:id="rId269"/>
    <hyperlink ref="B230" r:id="rId270"/>
    <hyperlink ref="I230" r:id="rId271"/>
    <hyperlink ref="B231" r:id="rId272"/>
    <hyperlink ref="B232" r:id="rId273"/>
    <hyperlink ref="I232" r:id="rId274"/>
    <hyperlink ref="B233" r:id="rId275"/>
    <hyperlink ref="I233" r:id="rId276"/>
    <hyperlink ref="B234" r:id="rId277"/>
    <hyperlink ref="I234" r:id="rId278"/>
    <hyperlink ref="B235" r:id="rId279"/>
    <hyperlink ref="I235" r:id="rId280"/>
    <hyperlink ref="B236" r:id="rId281"/>
    <hyperlink ref="I236" r:id="rId282"/>
    <hyperlink ref="B237" r:id="rId283"/>
    <hyperlink ref="B238" r:id="rId284"/>
    <hyperlink ref="I238" r:id="rId285"/>
    <hyperlink ref="B243" r:id="rId286"/>
    <hyperlink ref="I243" r:id="rId287"/>
    <hyperlink ref="B245" r:id="rId288"/>
    <hyperlink ref="I245" r:id="rId289"/>
    <hyperlink ref="B246" r:id="rId290"/>
    <hyperlink ref="B247" r:id="rId291"/>
    <hyperlink ref="I247" r:id="rId292"/>
    <hyperlink ref="B249" r:id="rId293"/>
    <hyperlink ref="B250" r:id="rId294"/>
    <hyperlink ref="B251" r:id="rId295"/>
    <hyperlink ref="B252" r:id="rId296"/>
    <hyperlink ref="I252" r:id="rId297"/>
    <hyperlink ref="B253" r:id="rId298"/>
    <hyperlink ref="I253" r:id="rId299"/>
    <hyperlink ref="B254" r:id="rId300"/>
    <hyperlink ref="I254" r:id="rId301"/>
    <hyperlink ref="B255" r:id="rId302"/>
    <hyperlink ref="I255" r:id="rId303"/>
    <hyperlink ref="B256" r:id="rId304"/>
    <hyperlink ref="I256" r:id="rId305"/>
    <hyperlink ref="B259" r:id="rId306"/>
    <hyperlink ref="B260" r:id="rId307"/>
    <hyperlink ref="I260" r:id="rId308"/>
    <hyperlink ref="B262" r:id="rId309"/>
    <hyperlink ref="I262" r:id="rId310"/>
    <hyperlink ref="B263" r:id="rId311"/>
    <hyperlink ref="I263" r:id="rId312"/>
    <hyperlink ref="B264" r:id="rId313"/>
    <hyperlink ref="B265" r:id="rId314"/>
    <hyperlink ref="I265" r:id="rId315"/>
    <hyperlink ref="B266" r:id="rId316"/>
    <hyperlink ref="I266" r:id="rId317"/>
    <hyperlink ref="B267" r:id="rId318"/>
    <hyperlink ref="B268" r:id="rId319"/>
    <hyperlink ref="B269" r:id="rId320"/>
    <hyperlink ref="I269" r:id="rId321"/>
    <hyperlink ref="B270" r:id="rId322"/>
    <hyperlink ref="B271" r:id="rId323"/>
    <hyperlink ref="I271" r:id="rId324"/>
    <hyperlink ref="B272" r:id="rId325"/>
    <hyperlink ref="I272" r:id="rId326"/>
    <hyperlink ref="B273" r:id="rId327"/>
    <hyperlink ref="I273" r:id="rId328"/>
    <hyperlink ref="B275" r:id="rId329"/>
    <hyperlink ref="I275" r:id="rId330"/>
    <hyperlink ref="B276" r:id="rId331"/>
    <hyperlink ref="I276" r:id="rId332"/>
    <hyperlink ref="B277" r:id="rId333"/>
    <hyperlink ref="I277" r:id="rId334"/>
    <hyperlink ref="B279" r:id="rId335"/>
    <hyperlink ref="B281" r:id="rId336"/>
    <hyperlink ref="B282" r:id="rId337"/>
    <hyperlink ref="I282" r:id="rId338"/>
    <hyperlink ref="B284" r:id="rId339"/>
    <hyperlink ref="I284" r:id="rId340"/>
    <hyperlink ref="B286" r:id="rId341"/>
    <hyperlink ref="B287" r:id="rId342"/>
    <hyperlink ref="I287" r:id="rId343"/>
    <hyperlink ref="B291" r:id="rId344"/>
    <hyperlink ref="B292" r:id="rId345"/>
    <hyperlink ref="B293" r:id="rId346"/>
    <hyperlink ref="I293" r:id="rId347"/>
    <hyperlink ref="B295" r:id="rId348"/>
    <hyperlink ref="B297" r:id="rId349"/>
    <hyperlink ref="B298" r:id="rId350"/>
    <hyperlink ref="I298" r:id="rId351"/>
    <hyperlink ref="B300" r:id="rId352"/>
    <hyperlink ref="I300" r:id="rId353"/>
    <hyperlink ref="B301" r:id="rId354"/>
    <hyperlink ref="I301" r:id="rId355"/>
    <hyperlink ref="B302" r:id="rId356"/>
    <hyperlink ref="I302" r:id="rId357"/>
    <hyperlink ref="B303" r:id="rId358"/>
    <hyperlink ref="I303" r:id="rId359"/>
    <hyperlink ref="B304" r:id="rId360"/>
    <hyperlink ref="I304" r:id="rId361"/>
    <hyperlink ref="B305" r:id="rId362"/>
    <hyperlink ref="B306" r:id="rId363"/>
    <hyperlink ref="I306" r:id="rId364"/>
    <hyperlink ref="B307" r:id="rId365"/>
    <hyperlink ref="I307" r:id="rId366"/>
    <hyperlink ref="B308" r:id="rId367"/>
    <hyperlink ref="B309" r:id="rId368"/>
    <hyperlink ref="I309" r:id="rId369"/>
    <hyperlink ref="B312" r:id="rId370"/>
    <hyperlink ref="B313" r:id="rId371"/>
    <hyperlink ref="B315" r:id="rId372"/>
    <hyperlink ref="I315" r:id="rId373"/>
    <hyperlink ref="B316" r:id="rId374"/>
    <hyperlink ref="I316" r:id="rId375"/>
    <hyperlink ref="B318" r:id="rId376"/>
    <hyperlink ref="B319" r:id="rId377"/>
    <hyperlink ref="B320" r:id="rId378"/>
    <hyperlink ref="I320" r:id="rId379"/>
    <hyperlink ref="B321" r:id="rId380"/>
    <hyperlink ref="B322" r:id="rId381"/>
    <hyperlink ref="I322" r:id="rId382"/>
    <hyperlink ref="B324" r:id="rId383"/>
    <hyperlink ref="B325" r:id="rId384"/>
    <hyperlink ref="I325" r:id="rId385"/>
    <hyperlink ref="B326" r:id="rId386"/>
    <hyperlink ref="I326" r:id="rId387"/>
    <hyperlink ref="B327" r:id="rId388"/>
    <hyperlink ref="I327" r:id="rId389"/>
    <hyperlink ref="B328" r:id="rId390"/>
    <hyperlink ref="I328" r:id="rId391"/>
    <hyperlink ref="B329" r:id="rId392"/>
    <hyperlink ref="I329" r:id="rId393"/>
    <hyperlink ref="B330" r:id="rId394"/>
    <hyperlink ref="I330" r:id="rId395"/>
    <hyperlink ref="B331" r:id="rId396"/>
    <hyperlink ref="B332" r:id="rId397"/>
    <hyperlink ref="I332" r:id="rId398"/>
    <hyperlink ref="B333" r:id="rId399"/>
    <hyperlink ref="I333" r:id="rId400"/>
    <hyperlink ref="B334" r:id="rId401"/>
    <hyperlink ref="I334" r:id="rId402"/>
    <hyperlink ref="B335" r:id="rId403"/>
    <hyperlink ref="I335" r:id="rId404"/>
    <hyperlink ref="B337" r:id="rId405"/>
    <hyperlink ref="B339" r:id="rId406"/>
    <hyperlink ref="B340" r:id="rId407"/>
    <hyperlink ref="I340" r:id="rId408"/>
    <hyperlink ref="B343" r:id="rId409"/>
    <hyperlink ref="B344" r:id="rId410"/>
    <hyperlink ref="B345" r:id="rId411"/>
    <hyperlink ref="I345" r:id="rId412"/>
    <hyperlink ref="B346" r:id="rId413"/>
    <hyperlink ref="B347" r:id="rId414"/>
    <hyperlink ref="I347" r:id="rId415"/>
    <hyperlink ref="B348" r:id="rId416"/>
    <hyperlink ref="I348" r:id="rId417"/>
    <hyperlink ref="B350" r:id="rId418"/>
    <hyperlink ref="I350" r:id="rId419"/>
    <hyperlink ref="B352" r:id="rId420"/>
    <hyperlink ref="I352" r:id="rId421"/>
    <hyperlink ref="B353" r:id="rId422"/>
    <hyperlink ref="I353" r:id="rId423"/>
    <hyperlink ref="B354" r:id="rId424"/>
    <hyperlink ref="I354" r:id="rId425"/>
    <hyperlink ref="B355" r:id="rId426"/>
    <hyperlink ref="B356" r:id="rId427"/>
    <hyperlink ref="I356" r:id="rId428"/>
    <hyperlink ref="B357" r:id="rId429"/>
    <hyperlink ref="I357" r:id="rId430"/>
    <hyperlink ref="B358" r:id="rId431"/>
    <hyperlink ref="I358" r:id="rId432"/>
    <hyperlink ref="B360" r:id="rId433"/>
    <hyperlink ref="B361" r:id="rId434"/>
    <hyperlink ref="B362" r:id="rId435"/>
    <hyperlink ref="B364" r:id="rId436"/>
    <hyperlink ref="I364" r:id="rId437"/>
    <hyperlink ref="B365" r:id="rId438"/>
    <hyperlink ref="B366" r:id="rId439"/>
    <hyperlink ref="I366" r:id="rId440"/>
    <hyperlink ref="B368" r:id="rId441"/>
    <hyperlink ref="I368" r:id="rId442"/>
    <hyperlink ref="B369" r:id="rId443"/>
    <hyperlink ref="I369" r:id="rId444"/>
    <hyperlink ref="B370" r:id="rId445"/>
    <hyperlink ref="I370" r:id="rId446"/>
    <hyperlink ref="B371" r:id="rId447"/>
    <hyperlink ref="I371" r:id="rId448"/>
    <hyperlink ref="B372" r:id="rId449"/>
    <hyperlink ref="B373" r:id="rId450"/>
    <hyperlink ref="B374" r:id="rId451"/>
    <hyperlink ref="B375" r:id="rId452"/>
    <hyperlink ref="B376" r:id="rId453"/>
    <hyperlink ref="B381" r:id="rId454"/>
    <hyperlink ref="B382" r:id="rId455"/>
    <hyperlink ref="I382" r:id="rId456"/>
    <hyperlink ref="B383" r:id="rId457"/>
    <hyperlink ref="B384" r:id="rId458"/>
    <hyperlink ref="B385" r:id="rId459"/>
    <hyperlink ref="B386" r:id="rId460"/>
    <hyperlink ref="B388" r:id="rId461"/>
    <hyperlink ref="I388" r:id="rId462"/>
    <hyperlink ref="B389" r:id="rId463"/>
    <hyperlink ref="I389" r:id="rId464"/>
    <hyperlink ref="B390" r:id="rId465"/>
    <hyperlink ref="I390" r:id="rId466"/>
    <hyperlink ref="B391" r:id="rId467"/>
    <hyperlink ref="I391" r:id="rId468"/>
    <hyperlink ref="B392" r:id="rId469"/>
    <hyperlink ref="I392" r:id="rId470"/>
    <hyperlink ref="B393" r:id="rId471"/>
    <hyperlink ref="I393" r:id="rId47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Прайс ВСЛ</vt:lpstr>
      <vt:lpstr>ТОП 50</vt:lpstr>
      <vt:lpstr>закриті проєкти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TVV</dc:creator>
  <cp:lastModifiedBy>Vova</cp:lastModifiedBy>
  <dcterms:created xsi:type="dcterms:W3CDTF">2024-02-25T18:11:19Z</dcterms:created>
  <dcterms:modified xsi:type="dcterms:W3CDTF">2024-02-25T18:12:42Z</dcterms:modified>
</cp:coreProperties>
</file>